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piotr\Desktop\"/>
    </mc:Choice>
  </mc:AlternateContent>
  <xr:revisionPtr revIDLastSave="0" documentId="13_ncr:1_{92ED5153-2D13-4A0A-A6C0-A71B591F6794}" xr6:coauthVersionLast="47" xr6:coauthVersionMax="47" xr10:uidLastSave="{00000000-0000-0000-0000-000000000000}"/>
  <bookViews>
    <workbookView xWindow="-93" yWindow="-93" windowWidth="25786" windowHeight="13866" xr2:uid="{D3267A30-80DA-4AF3-AECB-A77733A6DB2F}"/>
  </bookViews>
  <sheets>
    <sheet name="Preorder_2024" sheetId="1" r:id="rId1"/>
    <sheet name="2024_EAN_info" sheetId="2" r:id="rId2"/>
  </sheets>
  <definedNames>
    <definedName name="_xlnm.Print_Area" localSheetId="0">Preorder_2024!$A$1:$S$136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1" l="1"/>
  <c r="M103" i="1"/>
  <c r="M104" i="1"/>
  <c r="M102" i="1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18" i="2"/>
  <c r="H419" i="2"/>
  <c r="H420" i="2"/>
  <c r="H421" i="2"/>
  <c r="H441" i="2"/>
  <c r="H440" i="2"/>
  <c r="H437" i="2"/>
  <c r="H436" i="2"/>
  <c r="H435" i="2"/>
  <c r="H432" i="2"/>
  <c r="H431" i="2"/>
  <c r="H430" i="2"/>
  <c r="H429" i="2"/>
  <c r="H422" i="2"/>
  <c r="H423" i="2"/>
  <c r="H424" i="2"/>
  <c r="H425" i="2"/>
  <c r="H426" i="2"/>
  <c r="H427" i="2"/>
  <c r="H428" i="2"/>
  <c r="H433" i="2"/>
  <c r="H434" i="2"/>
  <c r="H438" i="2"/>
  <c r="H439" i="2"/>
  <c r="H358" i="2"/>
  <c r="H357" i="2"/>
  <c r="H356" i="2"/>
  <c r="H355" i="2"/>
  <c r="H359" i="2"/>
  <c r="H354" i="2"/>
  <c r="H353" i="2"/>
  <c r="H364" i="2"/>
  <c r="H363" i="2"/>
  <c r="H362" i="2"/>
  <c r="H361" i="2"/>
  <c r="H360" i="2"/>
  <c r="H365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30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323" i="2"/>
  <c r="H26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196" i="2"/>
  <c r="H18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H316" i="2" l="1"/>
  <c r="M120" i="1"/>
  <c r="Q135" i="1"/>
  <c r="P135" i="1"/>
  <c r="O135" i="1"/>
  <c r="M135" i="1"/>
  <c r="Q134" i="1"/>
  <c r="P134" i="1"/>
  <c r="O134" i="1"/>
  <c r="M134" i="1"/>
  <c r="Q133" i="1"/>
  <c r="P133" i="1"/>
  <c r="O133" i="1"/>
  <c r="M133" i="1"/>
  <c r="Q132" i="1"/>
  <c r="P132" i="1"/>
  <c r="O132" i="1"/>
  <c r="M132" i="1"/>
  <c r="Q131" i="1"/>
  <c r="P131" i="1"/>
  <c r="O131" i="1"/>
  <c r="M131" i="1"/>
  <c r="Q130" i="1"/>
  <c r="P130" i="1"/>
  <c r="O130" i="1"/>
  <c r="M130" i="1"/>
  <c r="Q129" i="1"/>
  <c r="P129" i="1"/>
  <c r="O129" i="1"/>
  <c r="M129" i="1"/>
  <c r="Q128" i="1"/>
  <c r="P128" i="1"/>
  <c r="O128" i="1"/>
  <c r="M128" i="1"/>
  <c r="Q127" i="1"/>
  <c r="P127" i="1"/>
  <c r="O127" i="1"/>
  <c r="M127" i="1"/>
  <c r="Q126" i="1"/>
  <c r="P126" i="1"/>
  <c r="O126" i="1"/>
  <c r="M126" i="1"/>
  <c r="Q125" i="1"/>
  <c r="P125" i="1"/>
  <c r="O125" i="1"/>
  <c r="M125" i="1"/>
  <c r="Q124" i="1"/>
  <c r="P124" i="1"/>
  <c r="O124" i="1"/>
  <c r="M124" i="1"/>
  <c r="Q121" i="1"/>
  <c r="P121" i="1"/>
  <c r="O121" i="1"/>
  <c r="M121" i="1"/>
  <c r="Q120" i="1"/>
  <c r="P120" i="1"/>
  <c r="O120" i="1"/>
  <c r="Q119" i="1"/>
  <c r="P119" i="1"/>
  <c r="O119" i="1"/>
  <c r="M119" i="1"/>
  <c r="Q118" i="1"/>
  <c r="P118" i="1"/>
  <c r="O118" i="1"/>
  <c r="M118" i="1"/>
  <c r="Q117" i="1"/>
  <c r="P117" i="1"/>
  <c r="O117" i="1"/>
  <c r="M117" i="1"/>
  <c r="Q116" i="1"/>
  <c r="P116" i="1"/>
  <c r="O116" i="1"/>
  <c r="M116" i="1"/>
  <c r="Q115" i="1"/>
  <c r="P115" i="1"/>
  <c r="O115" i="1"/>
  <c r="M115" i="1"/>
  <c r="Q114" i="1"/>
  <c r="P114" i="1"/>
  <c r="O114" i="1"/>
  <c r="M114" i="1"/>
  <c r="Q113" i="1"/>
  <c r="P113" i="1"/>
  <c r="O113" i="1"/>
  <c r="M113" i="1"/>
  <c r="Q110" i="1"/>
  <c r="P110" i="1"/>
  <c r="O110" i="1"/>
  <c r="M110" i="1"/>
  <c r="Q109" i="1"/>
  <c r="P109" i="1"/>
  <c r="O109" i="1"/>
  <c r="M109" i="1"/>
  <c r="Q108" i="1"/>
  <c r="P108" i="1"/>
  <c r="O108" i="1"/>
  <c r="M108" i="1"/>
  <c r="Q107" i="1"/>
  <c r="P107" i="1"/>
  <c r="O107" i="1"/>
  <c r="M107" i="1"/>
  <c r="Q104" i="1"/>
  <c r="P104" i="1"/>
  <c r="O104" i="1"/>
  <c r="Q103" i="1"/>
  <c r="P103" i="1"/>
  <c r="O103" i="1"/>
  <c r="Q102" i="1"/>
  <c r="P102" i="1"/>
  <c r="O102" i="1"/>
  <c r="Q99" i="1"/>
  <c r="P99" i="1"/>
  <c r="O99" i="1"/>
  <c r="M99" i="1"/>
  <c r="Q98" i="1"/>
  <c r="P98" i="1"/>
  <c r="O98" i="1"/>
  <c r="M98" i="1"/>
  <c r="Q97" i="1"/>
  <c r="P97" i="1"/>
  <c r="O97" i="1"/>
  <c r="M97" i="1"/>
  <c r="Q96" i="1"/>
  <c r="P96" i="1"/>
  <c r="O96" i="1"/>
  <c r="M96" i="1"/>
  <c r="Q95" i="1"/>
  <c r="P95" i="1"/>
  <c r="O95" i="1"/>
  <c r="M95" i="1"/>
  <c r="Q94" i="1"/>
  <c r="P94" i="1"/>
  <c r="O94" i="1"/>
  <c r="M94" i="1"/>
  <c r="Q93" i="1"/>
  <c r="P93" i="1"/>
  <c r="O93" i="1"/>
  <c r="M93" i="1"/>
  <c r="Q92" i="1"/>
  <c r="P92" i="1"/>
  <c r="O92" i="1"/>
  <c r="M92" i="1"/>
  <c r="Q91" i="1"/>
  <c r="P91" i="1"/>
  <c r="O91" i="1"/>
  <c r="M91" i="1"/>
  <c r="Q90" i="1"/>
  <c r="P90" i="1"/>
  <c r="O90" i="1"/>
  <c r="M90" i="1"/>
  <c r="Q89" i="1"/>
  <c r="P89" i="1"/>
  <c r="O89" i="1"/>
  <c r="M89" i="1"/>
  <c r="Q86" i="1"/>
  <c r="P86" i="1"/>
  <c r="O86" i="1"/>
  <c r="M86" i="1"/>
  <c r="Q85" i="1"/>
  <c r="P85" i="1"/>
  <c r="O85" i="1"/>
  <c r="M85" i="1"/>
  <c r="Q84" i="1"/>
  <c r="P84" i="1"/>
  <c r="O84" i="1"/>
  <c r="M84" i="1"/>
  <c r="Q83" i="1"/>
  <c r="P83" i="1"/>
  <c r="O83" i="1"/>
  <c r="M83" i="1"/>
  <c r="Q82" i="1"/>
  <c r="P82" i="1"/>
  <c r="O82" i="1"/>
  <c r="M82" i="1"/>
  <c r="Q81" i="1"/>
  <c r="P81" i="1"/>
  <c r="O81" i="1"/>
  <c r="M81" i="1"/>
  <c r="Q80" i="1"/>
  <c r="P80" i="1"/>
  <c r="O80" i="1"/>
  <c r="M80" i="1"/>
  <c r="Q79" i="1"/>
  <c r="P79" i="1"/>
  <c r="O79" i="1"/>
  <c r="M79" i="1"/>
  <c r="Q78" i="1"/>
  <c r="P78" i="1"/>
  <c r="O78" i="1"/>
  <c r="M78" i="1"/>
  <c r="Q77" i="1"/>
  <c r="P77" i="1"/>
  <c r="O77" i="1"/>
  <c r="M77" i="1"/>
  <c r="Q74" i="1"/>
  <c r="P74" i="1"/>
  <c r="O74" i="1"/>
  <c r="M74" i="1"/>
  <c r="Q73" i="1"/>
  <c r="P73" i="1"/>
  <c r="O73" i="1"/>
  <c r="M73" i="1"/>
  <c r="Q72" i="1"/>
  <c r="P72" i="1"/>
  <c r="O72" i="1"/>
  <c r="M72" i="1"/>
  <c r="Q71" i="1"/>
  <c r="P71" i="1"/>
  <c r="O71" i="1"/>
  <c r="M71" i="1"/>
  <c r="Q70" i="1"/>
  <c r="P70" i="1"/>
  <c r="O70" i="1"/>
  <c r="M70" i="1"/>
  <c r="Q69" i="1"/>
  <c r="P69" i="1"/>
  <c r="O69" i="1"/>
  <c r="M69" i="1"/>
  <c r="Q68" i="1"/>
  <c r="P68" i="1"/>
  <c r="O68" i="1"/>
  <c r="M68" i="1"/>
  <c r="Q67" i="1"/>
  <c r="P67" i="1"/>
  <c r="O67" i="1"/>
  <c r="M67" i="1"/>
  <c r="Q66" i="1"/>
  <c r="P66" i="1"/>
  <c r="O66" i="1"/>
  <c r="M66" i="1"/>
  <c r="Q65" i="1"/>
  <c r="P65" i="1"/>
  <c r="O65" i="1"/>
  <c r="M65" i="1"/>
  <c r="Q64" i="1"/>
  <c r="P64" i="1"/>
  <c r="O64" i="1"/>
  <c r="M64" i="1"/>
  <c r="Q63" i="1"/>
  <c r="P63" i="1"/>
  <c r="O63" i="1"/>
  <c r="M63" i="1"/>
  <c r="Q60" i="1"/>
  <c r="P60" i="1"/>
  <c r="O60" i="1"/>
  <c r="M60" i="1"/>
  <c r="Q59" i="1"/>
  <c r="P59" i="1"/>
  <c r="O59" i="1"/>
  <c r="M59" i="1"/>
  <c r="Q58" i="1"/>
  <c r="P58" i="1"/>
  <c r="O58" i="1"/>
  <c r="M58" i="1"/>
  <c r="Q57" i="1"/>
  <c r="P57" i="1"/>
  <c r="O57" i="1"/>
  <c r="M57" i="1"/>
  <c r="Q56" i="1"/>
  <c r="P56" i="1"/>
  <c r="O56" i="1"/>
  <c r="M56" i="1"/>
  <c r="Q55" i="1"/>
  <c r="P55" i="1"/>
  <c r="O55" i="1"/>
  <c r="M55" i="1"/>
  <c r="Q54" i="1"/>
  <c r="P54" i="1"/>
  <c r="O54" i="1"/>
  <c r="M54" i="1"/>
  <c r="Q53" i="1"/>
  <c r="P53" i="1"/>
  <c r="O53" i="1"/>
  <c r="M53" i="1"/>
  <c r="Q52" i="1"/>
  <c r="P52" i="1"/>
  <c r="O52" i="1"/>
  <c r="M52" i="1"/>
  <c r="Q51" i="1"/>
  <c r="P51" i="1"/>
  <c r="O51" i="1"/>
  <c r="M51" i="1"/>
  <c r="Q50" i="1"/>
  <c r="P50" i="1"/>
  <c r="O50" i="1"/>
  <c r="M50" i="1"/>
  <c r="Q49" i="1"/>
  <c r="P49" i="1"/>
  <c r="O49" i="1"/>
  <c r="M49" i="1"/>
  <c r="Q48" i="1"/>
  <c r="P48" i="1"/>
  <c r="O48" i="1"/>
  <c r="M48" i="1"/>
  <c r="Q47" i="1"/>
  <c r="P47" i="1"/>
  <c r="O47" i="1"/>
  <c r="M47" i="1"/>
  <c r="Q46" i="1"/>
  <c r="P46" i="1"/>
  <c r="O46" i="1"/>
  <c r="M46" i="1"/>
  <c r="Q45" i="1"/>
  <c r="P45" i="1"/>
  <c r="O45" i="1"/>
  <c r="M45" i="1"/>
  <c r="Q44" i="1"/>
  <c r="P44" i="1"/>
  <c r="O44" i="1"/>
  <c r="M44" i="1"/>
  <c r="Q43" i="1"/>
  <c r="P43" i="1"/>
  <c r="O43" i="1"/>
  <c r="M43" i="1"/>
  <c r="Q42" i="1"/>
  <c r="P42" i="1"/>
  <c r="O42" i="1"/>
  <c r="M42" i="1"/>
  <c r="Q41" i="1"/>
  <c r="P41" i="1"/>
  <c r="O41" i="1"/>
  <c r="M41" i="1"/>
  <c r="Q40" i="1"/>
  <c r="P40" i="1"/>
  <c r="O40" i="1"/>
  <c r="M40" i="1"/>
  <c r="Q39" i="1"/>
  <c r="P39" i="1"/>
  <c r="O39" i="1"/>
  <c r="M39" i="1"/>
  <c r="Q38" i="1"/>
  <c r="P38" i="1"/>
  <c r="O38" i="1"/>
  <c r="M38" i="1"/>
  <c r="Q37" i="1"/>
  <c r="P37" i="1"/>
  <c r="O37" i="1"/>
  <c r="M37" i="1"/>
  <c r="Q36" i="1"/>
  <c r="P36" i="1"/>
  <c r="O36" i="1"/>
  <c r="M36" i="1"/>
  <c r="Q35" i="1"/>
  <c r="P35" i="1"/>
  <c r="O35" i="1"/>
  <c r="M35" i="1"/>
  <c r="Q34" i="1"/>
  <c r="P34" i="1"/>
  <c r="O34" i="1"/>
  <c r="M34" i="1"/>
  <c r="Q33" i="1"/>
  <c r="P33" i="1"/>
  <c r="O33" i="1"/>
  <c r="M33" i="1"/>
  <c r="Q32" i="1"/>
  <c r="P32" i="1"/>
  <c r="O32" i="1"/>
  <c r="M32" i="1"/>
  <c r="Q31" i="1"/>
  <c r="P31" i="1"/>
  <c r="O31" i="1"/>
  <c r="M31" i="1"/>
  <c r="Q30" i="1"/>
  <c r="P30" i="1"/>
  <c r="O30" i="1"/>
  <c r="M30" i="1"/>
  <c r="Q29" i="1"/>
  <c r="P29" i="1"/>
  <c r="O29" i="1"/>
  <c r="M29" i="1"/>
  <c r="J24" i="1" l="1"/>
  <c r="J20" i="1"/>
  <c r="J23" i="1"/>
  <c r="J21" i="1"/>
  <c r="J19" i="1"/>
  <c r="Q136" i="1"/>
  <c r="J18" i="1"/>
  <c r="J22" i="1"/>
  <c r="O136" i="1"/>
  <c r="P136" i="1"/>
  <c r="R126" i="1" l="1"/>
  <c r="R110" i="1"/>
  <c r="R94" i="1"/>
  <c r="R80" i="1"/>
  <c r="R52" i="1"/>
  <c r="R133" i="1"/>
  <c r="R119" i="1"/>
  <c r="R103" i="1"/>
  <c r="R89" i="1"/>
  <c r="R73" i="1"/>
  <c r="R59" i="1"/>
  <c r="R47" i="1"/>
  <c r="R128" i="1"/>
  <c r="R114" i="1"/>
  <c r="R96" i="1"/>
  <c r="R82" i="1"/>
  <c r="R68" i="1"/>
  <c r="R54" i="1"/>
  <c r="R42" i="1"/>
  <c r="R135" i="1"/>
  <c r="R121" i="1"/>
  <c r="R107" i="1"/>
  <c r="R91" i="1"/>
  <c r="R77" i="1"/>
  <c r="R63" i="1"/>
  <c r="R49" i="1"/>
  <c r="R37" i="1"/>
  <c r="R130" i="1"/>
  <c r="R116" i="1"/>
  <c r="R98" i="1"/>
  <c r="R84" i="1"/>
  <c r="R70" i="1"/>
  <c r="R56" i="1"/>
  <c r="R44" i="1"/>
  <c r="R32" i="1"/>
  <c r="R125" i="1"/>
  <c r="R109" i="1"/>
  <c r="R93" i="1"/>
  <c r="R79" i="1"/>
  <c r="R65" i="1"/>
  <c r="R51" i="1"/>
  <c r="R39" i="1"/>
  <c r="R124" i="1"/>
  <c r="R50" i="1"/>
  <c r="R35" i="1"/>
  <c r="R30" i="1"/>
  <c r="R132" i="1"/>
  <c r="R118" i="1"/>
  <c r="R102" i="1"/>
  <c r="R86" i="1"/>
  <c r="R72" i="1"/>
  <c r="R58" i="1"/>
  <c r="R46" i="1"/>
  <c r="R34" i="1"/>
  <c r="R127" i="1"/>
  <c r="R113" i="1"/>
  <c r="R95" i="1"/>
  <c r="R81" i="1"/>
  <c r="R67" i="1"/>
  <c r="R53" i="1"/>
  <c r="R41" i="1"/>
  <c r="R29" i="1"/>
  <c r="R92" i="1"/>
  <c r="R134" i="1"/>
  <c r="R120" i="1"/>
  <c r="R104" i="1"/>
  <c r="R90" i="1"/>
  <c r="R74" i="1"/>
  <c r="R60" i="1"/>
  <c r="R48" i="1"/>
  <c r="R36" i="1"/>
  <c r="R108" i="1"/>
  <c r="R78" i="1"/>
  <c r="R129" i="1"/>
  <c r="R115" i="1"/>
  <c r="R97" i="1"/>
  <c r="R83" i="1"/>
  <c r="R69" i="1"/>
  <c r="R55" i="1"/>
  <c r="R43" i="1"/>
  <c r="R31" i="1"/>
  <c r="R64" i="1"/>
  <c r="R38" i="1"/>
  <c r="R131" i="1"/>
  <c r="R117" i="1"/>
  <c r="R99" i="1"/>
  <c r="R85" i="1"/>
  <c r="R71" i="1"/>
  <c r="R57" i="1"/>
  <c r="R45" i="1"/>
  <c r="R33" i="1"/>
  <c r="R66" i="1"/>
  <c r="R40" i="1"/>
  <c r="R18" i="1" l="1"/>
  <c r="R25" i="1"/>
  <c r="H274" i="2" l="1"/>
  <c r="H273" i="2"/>
  <c r="H272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28" i="2"/>
  <c r="H327" i="2"/>
  <c r="H326" i="2"/>
  <c r="H325" i="2"/>
  <c r="H324" i="2"/>
  <c r="H322" i="2"/>
  <c r="H321" i="2"/>
  <c r="H320" i="2"/>
  <c r="H319" i="2"/>
  <c r="H318" i="2"/>
  <c r="H317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85" i="2"/>
  <c r="H284" i="2"/>
  <c r="H283" i="2"/>
  <c r="H282" i="2"/>
  <c r="H281" i="2"/>
  <c r="H280" i="2"/>
  <c r="H279" i="2"/>
  <c r="H278" i="2"/>
  <c r="H277" i="2"/>
  <c r="H276" i="2"/>
  <c r="H275" i="2"/>
  <c r="H271" i="2"/>
  <c r="H270" i="2"/>
  <c r="H269" i="2"/>
  <c r="H267" i="2"/>
  <c r="H266" i="2"/>
  <c r="H265" i="2"/>
  <c r="H264" i="2"/>
  <c r="H263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4" i="2"/>
  <c r="H193" i="2"/>
  <c r="H192" i="2"/>
  <c r="H191" i="2"/>
  <c r="H190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</calcChain>
</file>

<file path=xl/sharedStrings.xml><?xml version="1.0" encoding="utf-8"?>
<sst xmlns="http://schemas.openxmlformats.org/spreadsheetml/2006/main" count="2912" uniqueCount="711">
  <si>
    <t>color</t>
  </si>
  <si>
    <t>S</t>
  </si>
  <si>
    <t>M</t>
  </si>
  <si>
    <t>L</t>
  </si>
  <si>
    <t>XL</t>
  </si>
  <si>
    <t>mount</t>
  </si>
  <si>
    <t>email:</t>
  </si>
  <si>
    <t>XXL</t>
  </si>
  <si>
    <t>roc</t>
  </si>
  <si>
    <t>model</t>
  </si>
  <si>
    <t>product</t>
  </si>
  <si>
    <t>XS</t>
  </si>
  <si>
    <t>-</t>
  </si>
  <si>
    <t>roc lite</t>
  </si>
  <si>
    <t>patrol</t>
  </si>
  <si>
    <t>XS/S</t>
  </si>
  <si>
    <t>S/M</t>
  </si>
  <si>
    <t>M/L</t>
  </si>
  <si>
    <t>L/XL</t>
  </si>
  <si>
    <t>trail</t>
  </si>
  <si>
    <t>short sleeve</t>
  </si>
  <si>
    <t>long sleeve</t>
  </si>
  <si>
    <t>ROCDAY sp. z o. o.</t>
  </si>
  <si>
    <t>Gdańsk</t>
  </si>
  <si>
    <t>info@rocday.com</t>
  </si>
  <si>
    <t>Santander</t>
  </si>
  <si>
    <t>park</t>
  </si>
  <si>
    <t>evo race</t>
  </si>
  <si>
    <t>roc lite wmn</t>
  </si>
  <si>
    <t>monty</t>
  </si>
  <si>
    <t>patrol wmn</t>
  </si>
  <si>
    <t>ilość</t>
  </si>
  <si>
    <t>zielony</t>
  </si>
  <si>
    <t>niebieski</t>
  </si>
  <si>
    <t>roost</t>
  </si>
  <si>
    <t>woody</t>
  </si>
  <si>
    <t>roc long</t>
  </si>
  <si>
    <t>Z  A  M  A  W  I  A  J  Ą  C  Y</t>
  </si>
  <si>
    <t>S  P  R  Z  E  D  A  W  C  A</t>
  </si>
  <si>
    <t>pełna nazwa firmy:</t>
  </si>
  <si>
    <t>ulica:</t>
  </si>
  <si>
    <t>kod:</t>
  </si>
  <si>
    <t>miasto:</t>
  </si>
  <si>
    <t>NIP:</t>
  </si>
  <si>
    <t>telefon:</t>
  </si>
  <si>
    <t xml:space="preserve">607 601 487 / 515 055 517 </t>
  </si>
  <si>
    <t>adres wysyłki:</t>
  </si>
  <si>
    <t>konto:</t>
  </si>
  <si>
    <t>84 1090 1098 0000 0001 3433 2296</t>
  </si>
  <si>
    <r>
      <rPr>
        <b/>
        <sz val="11"/>
        <color theme="1" tint="0.249977111117893"/>
        <rFont val="Calibri"/>
        <family val="2"/>
        <charset val="238"/>
      </rPr>
      <t>bluzy</t>
    </r>
    <r>
      <rPr>
        <sz val="11"/>
        <color theme="1" tint="0.249977111117893"/>
        <rFont val="Calibri"/>
        <family val="2"/>
        <charset val="238"/>
      </rPr>
      <t xml:space="preserve"> - zamawiana ilość</t>
    </r>
  </si>
  <si>
    <t>wartość zamówienia</t>
  </si>
  <si>
    <r>
      <rPr>
        <b/>
        <sz val="11"/>
        <color theme="1" tint="0.249977111117893"/>
        <rFont val="Calibri"/>
        <family val="2"/>
        <charset val="238"/>
      </rPr>
      <t>rękawiczki</t>
    </r>
    <r>
      <rPr>
        <sz val="11"/>
        <color theme="1" tint="0.249977111117893"/>
        <rFont val="Calibri"/>
        <family val="2"/>
        <charset val="238"/>
      </rPr>
      <t xml:space="preserve"> - zamawiana ilość</t>
    </r>
  </si>
  <si>
    <r>
      <rPr>
        <b/>
        <sz val="11"/>
        <color theme="1" tint="0.249977111117893"/>
        <rFont val="Calibri"/>
        <family val="2"/>
        <charset val="238"/>
      </rPr>
      <t>szorty</t>
    </r>
    <r>
      <rPr>
        <sz val="11"/>
        <color theme="1" tint="0.249977111117893"/>
        <rFont val="Calibri"/>
        <family val="2"/>
        <charset val="238"/>
      </rPr>
      <t xml:space="preserve"> - zamawiana ilość</t>
    </r>
  </si>
  <si>
    <r>
      <rPr>
        <b/>
        <sz val="11"/>
        <color theme="1" tint="0.249977111117893"/>
        <rFont val="Calibri"/>
        <family val="2"/>
        <charset val="238"/>
      </rPr>
      <t xml:space="preserve">spodnie </t>
    </r>
    <r>
      <rPr>
        <sz val="11"/>
        <color theme="1" tint="0.249977111117893"/>
        <rFont val="Calibri"/>
        <family val="2"/>
        <charset val="238"/>
      </rPr>
      <t>- zamawiana ilość</t>
    </r>
  </si>
  <si>
    <r>
      <rPr>
        <b/>
        <sz val="11"/>
        <color theme="1" tint="0.249977111117893"/>
        <rFont val="Calibri"/>
        <family val="2"/>
        <charset val="238"/>
      </rPr>
      <t xml:space="preserve">skarpetki </t>
    </r>
    <r>
      <rPr>
        <sz val="11"/>
        <color theme="1" tint="0.249977111117893"/>
        <rFont val="Calibri"/>
        <family val="2"/>
        <charset val="238"/>
      </rPr>
      <t>- zamawiana ilość</t>
    </r>
  </si>
  <si>
    <t>Twój zysk przy sprzedaży za sugerowaną cenę detaliczną</t>
  </si>
  <si>
    <t>B   L   U   Z   Y</t>
  </si>
  <si>
    <t>produkt</t>
  </si>
  <si>
    <t>kolor</t>
  </si>
  <si>
    <t>razem</t>
  </si>
  <si>
    <t>sugerowana cena detaliczna</t>
  </si>
  <si>
    <t>czarny</t>
  </si>
  <si>
    <t>czarny / zielony</t>
  </si>
  <si>
    <t>czarny / czerwony</t>
  </si>
  <si>
    <t>melanż / czarny</t>
  </si>
  <si>
    <t>NOWY KOLOR!</t>
  </si>
  <si>
    <t>czarny / biały</t>
  </si>
  <si>
    <t>B  L  U  Z  Y      D  A  M  S  K  I  E</t>
  </si>
  <si>
    <t>granatowy</t>
  </si>
  <si>
    <t>burgund</t>
  </si>
  <si>
    <t>melanż / burgund</t>
  </si>
  <si>
    <t>R   Ę   K   A   W   I   C   Z   K   I</t>
  </si>
  <si>
    <t>czerwony</t>
  </si>
  <si>
    <t>S   Z   O   R   T   Y</t>
  </si>
  <si>
    <t>szorty</t>
  </si>
  <si>
    <t>czarny melanż</t>
  </si>
  <si>
    <t>niebieski melanż (jeans)</t>
  </si>
  <si>
    <t>szary melanż</t>
  </si>
  <si>
    <t>S   Z   O   R   T   Y      D  A  M  S  K  I  E</t>
  </si>
  <si>
    <t xml:space="preserve">S   P   O   D   N   I   E     </t>
  </si>
  <si>
    <t>S   K   A   R   P   E   T   K   I</t>
  </si>
  <si>
    <t>biały</t>
  </si>
  <si>
    <t>czarny / szary</t>
  </si>
  <si>
    <t>I N F O R M A C J E   I   W A R U N K I</t>
  </si>
  <si>
    <t>1. Produkty wysyłane są za pośrednictwem firmy kurierskiej GLS/UPS</t>
  </si>
  <si>
    <t>2. Koszty wysyłki:</t>
  </si>
  <si>
    <r>
      <t xml:space="preserve">     W przypadku zamówienia produktów o łącznej wartości nie przekraczającej </t>
    </r>
    <r>
      <rPr>
        <b/>
        <sz val="10"/>
        <color indexed="8"/>
        <rFont val="Calibri"/>
        <family val="2"/>
        <charset val="238"/>
      </rPr>
      <t>1200,00 netto</t>
    </r>
    <r>
      <rPr>
        <sz val="10"/>
        <color indexed="8"/>
        <rFont val="Calibri"/>
        <family val="2"/>
        <charset val="238"/>
      </rPr>
      <t xml:space="preserve"> - koszt wysyłki 12,00 netto za każdy karton do 30kg</t>
    </r>
  </si>
  <si>
    <r>
      <t xml:space="preserve">     W przypadku zamówienia produktów o łącznej wartości powyżej </t>
    </r>
    <r>
      <rPr>
        <b/>
        <sz val="10"/>
        <color indexed="8"/>
        <rFont val="Calibri"/>
        <family val="2"/>
        <charset val="238"/>
      </rPr>
      <t>1200,00 netto</t>
    </r>
    <r>
      <rPr>
        <sz val="10"/>
        <color indexed="8"/>
        <rFont val="Calibri"/>
        <family val="2"/>
        <charset val="238"/>
      </rPr>
      <t xml:space="preserve"> - koszt wysyłki  GRATIS</t>
    </r>
  </si>
  <si>
    <t>3. Warunki płatności</t>
  </si>
  <si>
    <t xml:space="preserve">     Płatność za towar następuje przed wysyłką towaru. </t>
  </si>
  <si>
    <t>4. Termin wysyłki:</t>
  </si>
  <si>
    <t xml:space="preserve">     W przypadku płatności gotówką oraz gdy towar jest dostępny w magazynie, przesyłka zostanie dostarczona od 1 do 3 dni roboczych od zaksięgowania wpłaty za towar.</t>
  </si>
  <si>
    <t xml:space="preserve">     W przypadku terminu płatności oraz gdy towar jest dostępny w magazynie a odbiorca uregulował wszystkie płatności za zakupiony wcześniej towar, przesyłka zostanie dostarczona od 1 do 3 dni roboczych od potwierdzenia zamówienia.</t>
  </si>
  <si>
    <t>5. Specyfikacje oraz ceny produktów mogą ulec zmianie.</t>
  </si>
  <si>
    <t>Produkt</t>
  </si>
  <si>
    <t xml:space="preserve">Model </t>
  </si>
  <si>
    <t>Kolor</t>
  </si>
  <si>
    <t>Rozmiar</t>
  </si>
  <si>
    <t>Kod EAN</t>
  </si>
  <si>
    <t>Kod produktu</t>
  </si>
  <si>
    <t>Pełna nazwa produktu</t>
  </si>
  <si>
    <t>Ilość</t>
  </si>
  <si>
    <t>Sugerowana cena detaliczna</t>
  </si>
  <si>
    <t>park long</t>
  </si>
  <si>
    <t>stage</t>
  </si>
  <si>
    <t>czarny / niebieski</t>
  </si>
  <si>
    <t>szaro - niebieski</t>
  </si>
  <si>
    <t>melanż / szaro - niebieski</t>
  </si>
  <si>
    <t>roc gravel</t>
  </si>
  <si>
    <t>piaskowy</t>
  </si>
  <si>
    <t>żółty</t>
  </si>
  <si>
    <t>XXS</t>
  </si>
  <si>
    <t>6. Ceny produktów mogą ulec zmianie, jeśli znacząco zmieni się specyfikacja, ulegną zmianie kursy walut lub koszty transportu pomiędzy złożeniem zamówienia a dostawą towaru.</t>
  </si>
  <si>
    <t>jersey short sleeve</t>
  </si>
  <si>
    <t>PARK</t>
  </si>
  <si>
    <t>ROOST</t>
  </si>
  <si>
    <t>JRS0516</t>
  </si>
  <si>
    <t>JRS0517</t>
  </si>
  <si>
    <t>JRS0518</t>
  </si>
  <si>
    <t>JRS0519</t>
  </si>
  <si>
    <t>JRS0520</t>
  </si>
  <si>
    <t>JRS0521</t>
  </si>
  <si>
    <t>JRS0522</t>
  </si>
  <si>
    <t>JRS0523</t>
  </si>
  <si>
    <t>JRS0524</t>
  </si>
  <si>
    <t>JRS0525</t>
  </si>
  <si>
    <t>JRS0526</t>
  </si>
  <si>
    <t>JRS0527</t>
  </si>
  <si>
    <t>JRS0528</t>
  </si>
  <si>
    <t>JRS0529</t>
  </si>
  <si>
    <t>JRS0530</t>
  </si>
  <si>
    <t>JRS0531</t>
  </si>
  <si>
    <t>JRS0532</t>
  </si>
  <si>
    <t>JRS0533</t>
  </si>
  <si>
    <t>long sleeve jersey</t>
  </si>
  <si>
    <t>MOUNT</t>
  </si>
  <si>
    <t>JRS0672</t>
  </si>
  <si>
    <t>JRS0673</t>
  </si>
  <si>
    <t>JRS0674</t>
  </si>
  <si>
    <t>JRS0675</t>
  </si>
  <si>
    <t>JRS0676</t>
  </si>
  <si>
    <t>JRS0677</t>
  </si>
  <si>
    <t>JRS0678</t>
  </si>
  <si>
    <t>JRS0679</t>
  </si>
  <si>
    <t>JRS0680</t>
  </si>
  <si>
    <t>JRS0681</t>
  </si>
  <si>
    <t>JRS0682</t>
  </si>
  <si>
    <t>JRS0683</t>
  </si>
  <si>
    <t>JRS0684</t>
  </si>
  <si>
    <t>JRS0685</t>
  </si>
  <si>
    <t>JRS0686</t>
  </si>
  <si>
    <t>JRS0687</t>
  </si>
  <si>
    <t>JRS0688</t>
  </si>
  <si>
    <t>JRS0689</t>
  </si>
  <si>
    <t>PARK LONG</t>
  </si>
  <si>
    <t>JRS0690</t>
  </si>
  <si>
    <t>JRS0691</t>
  </si>
  <si>
    <t>JRS0692</t>
  </si>
  <si>
    <t>JRS0693</t>
  </si>
  <si>
    <t>JRS0694</t>
  </si>
  <si>
    <t>JRS0695</t>
  </si>
  <si>
    <t>JRS0696</t>
  </si>
  <si>
    <t>JRS0697</t>
  </si>
  <si>
    <t>JRS0698</t>
  </si>
  <si>
    <t>JRS0699</t>
  </si>
  <si>
    <t>JRS0700</t>
  </si>
  <si>
    <t>JRS0701</t>
  </si>
  <si>
    <t>PATROL</t>
  </si>
  <si>
    <t>STAGE</t>
  </si>
  <si>
    <t>JRS0702</t>
  </si>
  <si>
    <t>JRS0703</t>
  </si>
  <si>
    <t>JRS0704</t>
  </si>
  <si>
    <t>JRS0705</t>
  </si>
  <si>
    <t>JRS0706</t>
  </si>
  <si>
    <t>JRS0707</t>
  </si>
  <si>
    <t>JRS0708</t>
  </si>
  <si>
    <t>JRS0709</t>
  </si>
  <si>
    <t>JRS0710</t>
  </si>
  <si>
    <t>JRS0711</t>
  </si>
  <si>
    <t>JRS0712</t>
  </si>
  <si>
    <t>JRS0713</t>
  </si>
  <si>
    <t>JRS0714</t>
  </si>
  <si>
    <t>JRS0715</t>
  </si>
  <si>
    <t>JRS0716</t>
  </si>
  <si>
    <t>JRS0717</t>
  </si>
  <si>
    <t>JRS0718</t>
  </si>
  <si>
    <t>JRS0719</t>
  </si>
  <si>
    <t>long sleeve v-neck jersey</t>
  </si>
  <si>
    <t>EVO RACE</t>
  </si>
  <si>
    <t>JRS0438</t>
  </si>
  <si>
    <t>JRS0439</t>
  </si>
  <si>
    <t>JRS0440</t>
  </si>
  <si>
    <t>JRS0441</t>
  </si>
  <si>
    <t>JRS0442</t>
  </si>
  <si>
    <t>JRS0443</t>
  </si>
  <si>
    <t>JERSEYS - WOMEN'S</t>
  </si>
  <si>
    <t>wmn jersey short sleeve</t>
  </si>
  <si>
    <t>MONTY</t>
  </si>
  <si>
    <t>JRS0726</t>
  </si>
  <si>
    <t>JRS0727</t>
  </si>
  <si>
    <t>JRS0728</t>
  </si>
  <si>
    <t>JRS0729</t>
  </si>
  <si>
    <t>JRS0730</t>
  </si>
  <si>
    <t>JRS0731</t>
  </si>
  <si>
    <t>JRS0738</t>
  </si>
  <si>
    <t>JRS0739</t>
  </si>
  <si>
    <t>JRS0740</t>
  </si>
  <si>
    <t>JRS0741</t>
  </si>
  <si>
    <t>JRS0742</t>
  </si>
  <si>
    <t>JRS0743</t>
  </si>
  <si>
    <t>WOODY</t>
  </si>
  <si>
    <t>JRS0618</t>
  </si>
  <si>
    <t>JRS0619</t>
  </si>
  <si>
    <t>JRS0620</t>
  </si>
  <si>
    <t>JRS0621</t>
  </si>
  <si>
    <t>JRS0622</t>
  </si>
  <si>
    <t>JRS0623</t>
  </si>
  <si>
    <t>JRS0612</t>
  </si>
  <si>
    <t>JRS0613</t>
  </si>
  <si>
    <t>JRS0614</t>
  </si>
  <si>
    <t>JRS0615</t>
  </si>
  <si>
    <t>JRS0616</t>
  </si>
  <si>
    <t>JRS0617</t>
  </si>
  <si>
    <t>wmn long sleeve jersey</t>
  </si>
  <si>
    <t>PATROL WMN</t>
  </si>
  <si>
    <t>JRS0744</t>
  </si>
  <si>
    <t>JRS0745</t>
  </si>
  <si>
    <t>JRS0746</t>
  </si>
  <si>
    <t>JRS0747</t>
  </si>
  <si>
    <t>JRS0748</t>
  </si>
  <si>
    <t>JRS0749</t>
  </si>
  <si>
    <t>JRS0756</t>
  </si>
  <si>
    <t>JRS0757</t>
  </si>
  <si>
    <t>JRS0758</t>
  </si>
  <si>
    <t>JRS0759</t>
  </si>
  <si>
    <t>JRS0760</t>
  </si>
  <si>
    <t>JRS0761</t>
  </si>
  <si>
    <t>GLOVES</t>
  </si>
  <si>
    <t>gloves</t>
  </si>
  <si>
    <t>GLV0196</t>
  </si>
  <si>
    <t>GLV0197</t>
  </si>
  <si>
    <t>GLV0198</t>
  </si>
  <si>
    <t>GLV0199</t>
  </si>
  <si>
    <t>GLV0200</t>
  </si>
  <si>
    <t>GLV0201</t>
  </si>
  <si>
    <t>SHORTS</t>
  </si>
  <si>
    <t>Shorts</t>
  </si>
  <si>
    <t>SHR0001</t>
  </si>
  <si>
    <t>SHR0002</t>
  </si>
  <si>
    <t>SHR0003</t>
  </si>
  <si>
    <t>SHR0004</t>
  </si>
  <si>
    <t>SHR0005</t>
  </si>
  <si>
    <t>SHR0006</t>
  </si>
  <si>
    <t>SHR0007</t>
  </si>
  <si>
    <t>SHR0008</t>
  </si>
  <si>
    <t>SHR0009</t>
  </si>
  <si>
    <t>SHR0010</t>
  </si>
  <si>
    <t>SHR0011</t>
  </si>
  <si>
    <t>SHR0012</t>
  </si>
  <si>
    <t>SHR0073</t>
  </si>
  <si>
    <t>SHR0074</t>
  </si>
  <si>
    <t>SHR0075</t>
  </si>
  <si>
    <t>SHR0076</t>
  </si>
  <si>
    <t>SHR0077</t>
  </si>
  <si>
    <t>SHR0078</t>
  </si>
  <si>
    <t xml:space="preserve">ROC LITE </t>
  </si>
  <si>
    <t>SHR0037</t>
  </si>
  <si>
    <t>SHR0038</t>
  </si>
  <si>
    <t>SHR0039</t>
  </si>
  <si>
    <t>SHR0040</t>
  </si>
  <si>
    <t>SHR0041</t>
  </si>
  <si>
    <t>SHR0042</t>
  </si>
  <si>
    <t>SHR0091</t>
  </si>
  <si>
    <t>SHR0092</t>
  </si>
  <si>
    <t>SHR0093</t>
  </si>
  <si>
    <t>SHR0094</t>
  </si>
  <si>
    <t>SHR0095</t>
  </si>
  <si>
    <t>SHR0096</t>
  </si>
  <si>
    <t>SHR0079</t>
  </si>
  <si>
    <t>SHR0080</t>
  </si>
  <si>
    <t>SHR0081</t>
  </si>
  <si>
    <t>SHR0082</t>
  </si>
  <si>
    <t>SHR0083</t>
  </si>
  <si>
    <t>SHR0084</t>
  </si>
  <si>
    <t>SHR0097</t>
  </si>
  <si>
    <t>SHR0098</t>
  </si>
  <si>
    <t>SHR0099</t>
  </si>
  <si>
    <t>SHR0100</t>
  </si>
  <si>
    <t>SHR0101</t>
  </si>
  <si>
    <t>SHR0102</t>
  </si>
  <si>
    <t>ROC GRAVEL</t>
  </si>
  <si>
    <t>SHR0103</t>
  </si>
  <si>
    <t>SHR0104</t>
  </si>
  <si>
    <t>SHR0105</t>
  </si>
  <si>
    <t>SHR0106</t>
  </si>
  <si>
    <t>SHR0107</t>
  </si>
  <si>
    <t>SHR0108</t>
  </si>
  <si>
    <t>SHR0109</t>
  </si>
  <si>
    <t>SHR0110</t>
  </si>
  <si>
    <t>SHR0111</t>
  </si>
  <si>
    <t>SHR0112</t>
  </si>
  <si>
    <t>SHR0113</t>
  </si>
  <si>
    <t>SHR0114</t>
  </si>
  <si>
    <t>SHR0115</t>
  </si>
  <si>
    <t>SHR0116</t>
  </si>
  <si>
    <t>SHR0117</t>
  </si>
  <si>
    <t>SHR0118</t>
  </si>
  <si>
    <t>SHR0119</t>
  </si>
  <si>
    <t>SHR0120</t>
  </si>
  <si>
    <t>SHR0121</t>
  </si>
  <si>
    <t>SHR0122</t>
  </si>
  <si>
    <t>SHR0123</t>
  </si>
  <si>
    <t>SHR0124</t>
  </si>
  <si>
    <t>SHR0125</t>
  </si>
  <si>
    <t>SHR0126</t>
  </si>
  <si>
    <t xml:space="preserve">ROC lite WMN  </t>
  </si>
  <si>
    <t>SHR0055</t>
  </si>
  <si>
    <t>SHR0056</t>
  </si>
  <si>
    <t>SHR0057</t>
  </si>
  <si>
    <t>SHR0058</t>
  </si>
  <si>
    <t>SHR0059</t>
  </si>
  <si>
    <t>SHR0085</t>
  </si>
  <si>
    <t>SHR0086</t>
  </si>
  <si>
    <t>SHR0087</t>
  </si>
  <si>
    <t>SHR0088</t>
  </si>
  <si>
    <t>SHR0089</t>
  </si>
  <si>
    <t>SHR0127</t>
  </si>
  <si>
    <t>SHR0128</t>
  </si>
  <si>
    <t>SHR0129</t>
  </si>
  <si>
    <t>SHR0130</t>
  </si>
  <si>
    <t>SHR0131</t>
  </si>
  <si>
    <t>PANTS</t>
  </si>
  <si>
    <t>Pants</t>
  </si>
  <si>
    <t>ROC Long</t>
  </si>
  <si>
    <t>PNT0001</t>
  </si>
  <si>
    <t>PNT0002</t>
  </si>
  <si>
    <t>PNT0003</t>
  </si>
  <si>
    <t>PNT0004</t>
  </si>
  <si>
    <t>PNT0005</t>
  </si>
  <si>
    <t>PNT0006</t>
  </si>
  <si>
    <t>PNT0007</t>
  </si>
  <si>
    <t>PNT0008</t>
  </si>
  <si>
    <t>PNT0009</t>
  </si>
  <si>
    <t>PNT0010</t>
  </si>
  <si>
    <t>PNT0011</t>
  </si>
  <si>
    <t>PNT0012</t>
  </si>
  <si>
    <t>SOCKS</t>
  </si>
  <si>
    <t>Socks</t>
  </si>
  <si>
    <t>SOC0037</t>
  </si>
  <si>
    <t>SOC0038</t>
  </si>
  <si>
    <t>SOC0039</t>
  </si>
  <si>
    <t>SOC0040</t>
  </si>
  <si>
    <t>SOC0033</t>
  </si>
  <si>
    <t>SOC0034</t>
  </si>
  <si>
    <t>SOC0035</t>
  </si>
  <si>
    <t>SOC0036</t>
  </si>
  <si>
    <t>TRAIL</t>
  </si>
  <si>
    <t>SOC0049</t>
  </si>
  <si>
    <t>SOC0050</t>
  </si>
  <si>
    <t>SOC0051</t>
  </si>
  <si>
    <t>SOC0052</t>
  </si>
  <si>
    <t>SOC0041</t>
  </si>
  <si>
    <t>SOC0042</t>
  </si>
  <si>
    <t>SOC0043</t>
  </si>
  <si>
    <t>SOC0044</t>
  </si>
  <si>
    <t>SHR0133</t>
  </si>
  <si>
    <t>SHR0134</t>
  </si>
  <si>
    <t>SHR0135</t>
  </si>
  <si>
    <t>gravel</t>
  </si>
  <si>
    <t>czarny / żółty</t>
  </si>
  <si>
    <t>czarny / pomarańczowy</t>
  </si>
  <si>
    <t>camber</t>
  </si>
  <si>
    <t>NOWY MODEL!</t>
  </si>
  <si>
    <t>socks</t>
  </si>
  <si>
    <t>timber merino</t>
  </si>
  <si>
    <t>white</t>
  </si>
  <si>
    <t>JRS0774</t>
  </si>
  <si>
    <t>JRS0775</t>
  </si>
  <si>
    <t>JRS0776</t>
  </si>
  <si>
    <t>JRS0777</t>
  </si>
  <si>
    <t>JRS0778</t>
  </si>
  <si>
    <t>JRS0779</t>
  </si>
  <si>
    <t>black / red</t>
  </si>
  <si>
    <t>black</t>
  </si>
  <si>
    <t>black / green</t>
  </si>
  <si>
    <t>GRAVEL</t>
  </si>
  <si>
    <t>black / yellow</t>
  </si>
  <si>
    <t>JRS0847</t>
  </si>
  <si>
    <t>JRS0848</t>
  </si>
  <si>
    <t>JRS0849</t>
  </si>
  <si>
    <t>JRS0850</t>
  </si>
  <si>
    <t>JRS0851</t>
  </si>
  <si>
    <t>JRS0852</t>
  </si>
  <si>
    <t>black / orange</t>
  </si>
  <si>
    <t>JRS0853</t>
  </si>
  <si>
    <t>JRS0854</t>
  </si>
  <si>
    <t>JRS0855</t>
  </si>
  <si>
    <t>JRS0856</t>
  </si>
  <si>
    <t>JRS0857</t>
  </si>
  <si>
    <t>JRS0858</t>
  </si>
  <si>
    <t>black / blue</t>
  </si>
  <si>
    <t>JRS0859</t>
  </si>
  <si>
    <t>JRS0860</t>
  </si>
  <si>
    <t>JRS0861</t>
  </si>
  <si>
    <t>JRS0862</t>
  </si>
  <si>
    <t>JRS0863</t>
  </si>
  <si>
    <t>JRS0864</t>
  </si>
  <si>
    <t>melange / navy</t>
  </si>
  <si>
    <t>yellow</t>
  </si>
  <si>
    <t>green</t>
  </si>
  <si>
    <t>JRS0786</t>
  </si>
  <si>
    <t>JRS0787</t>
  </si>
  <si>
    <t>JRS0788</t>
  </si>
  <si>
    <t>JRS0789</t>
  </si>
  <si>
    <t>JRS0790</t>
  </si>
  <si>
    <t>JRS0791</t>
  </si>
  <si>
    <t>black / grey</t>
  </si>
  <si>
    <t>JRS0792</t>
  </si>
  <si>
    <t>JRS0793</t>
  </si>
  <si>
    <t>JRS0794</t>
  </si>
  <si>
    <t>JRS0795</t>
  </si>
  <si>
    <t>JRS0796</t>
  </si>
  <si>
    <t>JRS0797</t>
  </si>
  <si>
    <t>JRS0798</t>
  </si>
  <si>
    <t>JRS0799</t>
  </si>
  <si>
    <t>JRS0800</t>
  </si>
  <si>
    <t>JRS0801</t>
  </si>
  <si>
    <t>JRS0802</t>
  </si>
  <si>
    <t>JRS0803</t>
  </si>
  <si>
    <t>red</t>
  </si>
  <si>
    <t>JRS0804</t>
  </si>
  <si>
    <t>JRS0805</t>
  </si>
  <si>
    <t>JRS0806</t>
  </si>
  <si>
    <t>JRS0807</t>
  </si>
  <si>
    <t>JRS0808</t>
  </si>
  <si>
    <t>JRS0809</t>
  </si>
  <si>
    <t>black / white</t>
  </si>
  <si>
    <t>JRS0810</t>
  </si>
  <si>
    <t>JRS0811</t>
  </si>
  <si>
    <t>JRS0812</t>
  </si>
  <si>
    <t>JRS0813</t>
  </si>
  <si>
    <t>JRS0814</t>
  </si>
  <si>
    <t>JRS0815</t>
  </si>
  <si>
    <t>JRS0865</t>
  </si>
  <si>
    <t>JRS0866</t>
  </si>
  <si>
    <t>JRS0867</t>
  </si>
  <si>
    <t>JRS0868</t>
  </si>
  <si>
    <t>JRS0869</t>
  </si>
  <si>
    <t>JRS0870</t>
  </si>
  <si>
    <t>navy</t>
  </si>
  <si>
    <t>JRS0817</t>
  </si>
  <si>
    <t>JRS0818</t>
  </si>
  <si>
    <t>JRS0819</t>
  </si>
  <si>
    <t>JRS0820</t>
  </si>
  <si>
    <t>JRS0821</t>
  </si>
  <si>
    <t>JRS0822</t>
  </si>
  <si>
    <t>burgundy</t>
  </si>
  <si>
    <t>JRS0823</t>
  </si>
  <si>
    <t>JRS0824</t>
  </si>
  <si>
    <t>JRS0825</t>
  </si>
  <si>
    <t>JRS0826</t>
  </si>
  <si>
    <t>JRS0827</t>
  </si>
  <si>
    <t>JRS0828</t>
  </si>
  <si>
    <t>melange / black</t>
  </si>
  <si>
    <t>JRS0829</t>
  </si>
  <si>
    <t>JRS0830</t>
  </si>
  <si>
    <t>JRS0831</t>
  </si>
  <si>
    <t>JRS0832</t>
  </si>
  <si>
    <t>JRS0833</t>
  </si>
  <si>
    <t>JRS0834</t>
  </si>
  <si>
    <t>melange / burgundy</t>
  </si>
  <si>
    <t>JRS0835</t>
  </si>
  <si>
    <t>JRS0836</t>
  </si>
  <si>
    <t>JRS0837</t>
  </si>
  <si>
    <t>JRS0838</t>
  </si>
  <si>
    <t>JRS0839</t>
  </si>
  <si>
    <t>JRS0840</t>
  </si>
  <si>
    <t>JRS0841</t>
  </si>
  <si>
    <t>JRS0842</t>
  </si>
  <si>
    <t>JRS0843</t>
  </si>
  <si>
    <t>JRS0844</t>
  </si>
  <si>
    <t>JRS0845</t>
  </si>
  <si>
    <t>JRS0846</t>
  </si>
  <si>
    <t>GLV0232</t>
  </si>
  <si>
    <t>GLV0233</t>
  </si>
  <si>
    <t>GLV0234</t>
  </si>
  <si>
    <t>GLV0235</t>
  </si>
  <si>
    <t>GLV0236</t>
  </si>
  <si>
    <t>GLV0237</t>
  </si>
  <si>
    <t>PNT0013</t>
  </si>
  <si>
    <t>PNT0014</t>
  </si>
  <si>
    <t>PNT0015</t>
  </si>
  <si>
    <t>PNT0016</t>
  </si>
  <si>
    <t>PNT0017</t>
  </si>
  <si>
    <t>PNT0018</t>
  </si>
  <si>
    <t>sand brown</t>
  </si>
  <si>
    <t>PNT0019</t>
  </si>
  <si>
    <t>PNT0020</t>
  </si>
  <si>
    <t>PNT0021</t>
  </si>
  <si>
    <t>PNT0022</t>
  </si>
  <si>
    <t>PNT0023</t>
  </si>
  <si>
    <t>PNT0024</t>
  </si>
  <si>
    <t>SOC0053</t>
  </si>
  <si>
    <t>SOC0054</t>
  </si>
  <si>
    <t>SOC0055</t>
  </si>
  <si>
    <t>SOC0056</t>
  </si>
  <si>
    <t>black /grey</t>
  </si>
  <si>
    <t>SOC0069</t>
  </si>
  <si>
    <t>SOC0070</t>
  </si>
  <si>
    <t>SOC0071</t>
  </si>
  <si>
    <t>SOC0072</t>
  </si>
  <si>
    <t>SOC0057</t>
  </si>
  <si>
    <t>SOC0058</t>
  </si>
  <si>
    <t>SOC0059</t>
  </si>
  <si>
    <t>SOC0060</t>
  </si>
  <si>
    <t>SOC0061</t>
  </si>
  <si>
    <t>SOC0062</t>
  </si>
  <si>
    <t>SOC0063</t>
  </si>
  <si>
    <t>SOC0064</t>
  </si>
  <si>
    <t>SOC0065</t>
  </si>
  <si>
    <t>SOC0066</t>
  </si>
  <si>
    <t>SOC0067</t>
  </si>
  <si>
    <t>SOC0068</t>
  </si>
  <si>
    <t>rękawiczki</t>
  </si>
  <si>
    <t>pants</t>
  </si>
  <si>
    <t>GLV0184</t>
  </si>
  <si>
    <t>GLV0185</t>
  </si>
  <si>
    <t>GLV0186</t>
  </si>
  <si>
    <t>GLV0187</t>
  </si>
  <si>
    <t>GLV0188</t>
  </si>
  <si>
    <t>GLV0189</t>
  </si>
  <si>
    <t>GLV0190</t>
  </si>
  <si>
    <t>GLV0191</t>
  </si>
  <si>
    <t>GLV0192</t>
  </si>
  <si>
    <t>GLV0193</t>
  </si>
  <si>
    <t>GLV0194</t>
  </si>
  <si>
    <t>GLV0195</t>
  </si>
  <si>
    <t>Jaśkowa Dolina 81</t>
  </si>
  <si>
    <t>80-286</t>
  </si>
  <si>
    <t xml:space="preserve">     P   R   E   O   R   D   E   R         2   0   2   4</t>
  </si>
  <si>
    <r>
      <rPr>
        <b/>
        <sz val="11"/>
        <color theme="1" tint="0.249977111117893"/>
        <rFont val="Calibri"/>
        <family val="2"/>
        <charset val="238"/>
      </rPr>
      <t>bidony</t>
    </r>
    <r>
      <rPr>
        <sz val="11"/>
        <color theme="1" tint="0.249977111117893"/>
        <rFont val="Calibri"/>
        <family val="2"/>
        <charset val="238"/>
      </rPr>
      <t xml:space="preserve"> - zamawiana ilość</t>
    </r>
  </si>
  <si>
    <r>
      <rPr>
        <b/>
        <sz val="11"/>
        <color theme="1" tint="0.249977111117893"/>
        <rFont val="Calibri"/>
        <family val="2"/>
        <charset val="238"/>
      </rPr>
      <t xml:space="preserve">frame strapy </t>
    </r>
    <r>
      <rPr>
        <sz val="11"/>
        <color theme="1" tint="0.249977111117893"/>
        <rFont val="Calibri"/>
        <family val="2"/>
        <charset val="238"/>
      </rPr>
      <t>- zamawiana ilość</t>
    </r>
  </si>
  <si>
    <r>
      <rPr>
        <b/>
        <sz val="11"/>
        <color theme="1" tint="0.249977111117893"/>
        <rFont val="Calibri"/>
        <family val="2"/>
        <charset val="238"/>
      </rPr>
      <t xml:space="preserve">nerki </t>
    </r>
    <r>
      <rPr>
        <sz val="11"/>
        <color theme="1" tint="0.249977111117893"/>
        <rFont val="Calibri"/>
        <family val="2"/>
        <charset val="238"/>
      </rPr>
      <t>- zamawiana ilość</t>
    </r>
  </si>
  <si>
    <r>
      <t xml:space="preserve">zamówienie </t>
    </r>
    <r>
      <rPr>
        <sz val="9"/>
        <color indexed="8"/>
        <rFont val="Calibri"/>
        <family val="2"/>
        <charset val="238"/>
      </rPr>
      <t>do 7500zł</t>
    </r>
  </si>
  <si>
    <r>
      <t>zamówienie                     75</t>
    </r>
    <r>
      <rPr>
        <sz val="9"/>
        <color indexed="8"/>
        <rFont val="Calibri"/>
        <family val="2"/>
        <charset val="238"/>
      </rPr>
      <t>00zł - 15000zł</t>
    </r>
  </si>
  <si>
    <r>
      <t xml:space="preserve">zamówienie </t>
    </r>
    <r>
      <rPr>
        <sz val="9"/>
        <color indexed="8"/>
        <rFont val="Calibri"/>
        <family val="2"/>
        <charset val="238"/>
      </rPr>
      <t xml:space="preserve">powyżej 15000zł </t>
    </r>
    <r>
      <rPr>
        <sz val="9"/>
        <color rgb="FFC00000"/>
        <rFont val="Calibri"/>
        <family val="2"/>
        <charset val="238"/>
      </rPr>
      <t>*</t>
    </r>
  </si>
  <si>
    <t>stage short</t>
  </si>
  <si>
    <t>double V2</t>
  </si>
  <si>
    <t>czarny / melanż</t>
  </si>
  <si>
    <t>szary</t>
  </si>
  <si>
    <t>flow V2</t>
  </si>
  <si>
    <t>A  K  C  E  S  O  R  I  A</t>
  </si>
  <si>
    <t>water bottle</t>
  </si>
  <si>
    <t>650ml</t>
  </si>
  <si>
    <t>przeźroczysty</t>
  </si>
  <si>
    <t>czarny transparentny</t>
  </si>
  <si>
    <t>800ml</t>
  </si>
  <si>
    <t>frame strap</t>
  </si>
  <si>
    <t>hip pack</t>
  </si>
  <si>
    <t>slim</t>
  </si>
  <si>
    <t xml:space="preserve">     Możliwe jest uzyskanie odroczonego terminu płatności po 5 zakupie opłaconym przed wysyłką, każdym o jednorazowej wartości przekraczającej 3000zł netto. Warunki odroczonego terminu płatności są ustalane indywidualnie.</t>
  </si>
  <si>
    <r>
      <rPr>
        <b/>
        <sz val="10"/>
        <color rgb="FFC00000"/>
        <rFont val="Calibri"/>
        <family val="2"/>
        <charset val="238"/>
      </rPr>
      <t>*</t>
    </r>
    <r>
      <rPr>
        <sz val="10"/>
        <color rgb="FFC00000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Trzeci, najwyższy próg rabatowy jest możliwy do uzyskania tylko w przypadku sprzedawców zapewniających ekspozycję towaru w sklepie oraz możliwość przymierzenia produktów przez klienta.</t>
    </r>
  </si>
  <si>
    <t>STAGE SHORT</t>
  </si>
  <si>
    <t>JRS0871</t>
  </si>
  <si>
    <t>JRS0872</t>
  </si>
  <si>
    <t>JRS0873</t>
  </si>
  <si>
    <t>JRS0874</t>
  </si>
  <si>
    <t>JRS0875</t>
  </si>
  <si>
    <t>JRS0876</t>
  </si>
  <si>
    <t>JRS0877</t>
  </si>
  <si>
    <t>JRS0878</t>
  </si>
  <si>
    <t>JRS0879</t>
  </si>
  <si>
    <t>JRS0880</t>
  </si>
  <si>
    <t>JRS0881</t>
  </si>
  <si>
    <t>JRS0882</t>
  </si>
  <si>
    <t>JRS0883</t>
  </si>
  <si>
    <t>JRS0884</t>
  </si>
  <si>
    <t>JRS0885</t>
  </si>
  <si>
    <t>JRS0886</t>
  </si>
  <si>
    <t>JRS0887</t>
  </si>
  <si>
    <t>JRS0888</t>
  </si>
  <si>
    <t>JRS0889</t>
  </si>
  <si>
    <t>JRS0890</t>
  </si>
  <si>
    <t>JRS0891</t>
  </si>
  <si>
    <t>JRS0892</t>
  </si>
  <si>
    <t>JRS0893</t>
  </si>
  <si>
    <t>JRS0894</t>
  </si>
  <si>
    <t>DOUBLE V2</t>
  </si>
  <si>
    <t>black / melange</t>
  </si>
  <si>
    <t>JRS0895</t>
  </si>
  <si>
    <t>JRS0896</t>
  </si>
  <si>
    <t>JRS0897</t>
  </si>
  <si>
    <t>JRS0898</t>
  </si>
  <si>
    <t>JRS0899</t>
  </si>
  <si>
    <t>JRS0900</t>
  </si>
  <si>
    <t>JRS0901</t>
  </si>
  <si>
    <t>JRS0902</t>
  </si>
  <si>
    <t>JRS0903</t>
  </si>
  <si>
    <t>JRS0904</t>
  </si>
  <si>
    <t>JRS0905</t>
  </si>
  <si>
    <t>JRS0906</t>
  </si>
  <si>
    <t>JRS0907</t>
  </si>
  <si>
    <t>JRS0908</t>
  </si>
  <si>
    <t>JRS0909</t>
  </si>
  <si>
    <t>JRS0910</t>
  </si>
  <si>
    <t>JRS0911</t>
  </si>
  <si>
    <t>JRS0912</t>
  </si>
  <si>
    <t>grey</t>
  </si>
  <si>
    <t>JRS0931</t>
  </si>
  <si>
    <t>JRS0932</t>
  </si>
  <si>
    <t>JRS0933</t>
  </si>
  <si>
    <t>JRS0934</t>
  </si>
  <si>
    <t>JRS0935</t>
  </si>
  <si>
    <t>JRS0936</t>
  </si>
  <si>
    <t>JRS0913</t>
  </si>
  <si>
    <t>JRS0914</t>
  </si>
  <si>
    <t>JRS0915</t>
  </si>
  <si>
    <t>JRS0916</t>
  </si>
  <si>
    <t>JRS0917</t>
  </si>
  <si>
    <t>JRS0918</t>
  </si>
  <si>
    <t>JRS0919</t>
  </si>
  <si>
    <t>JRS0920</t>
  </si>
  <si>
    <t>JRS0921</t>
  </si>
  <si>
    <t>JRS0922</t>
  </si>
  <si>
    <t>JRS0923</t>
  </si>
  <si>
    <t>JRS0924</t>
  </si>
  <si>
    <t>JRS0925</t>
  </si>
  <si>
    <t>JRS0926</t>
  </si>
  <si>
    <t>JRS0927</t>
  </si>
  <si>
    <t>JRS0928</t>
  </si>
  <si>
    <t>JRS0929</t>
  </si>
  <si>
    <t>JRS0930</t>
  </si>
  <si>
    <t>CAMBER</t>
  </si>
  <si>
    <t>FLOW V2</t>
  </si>
  <si>
    <t>GLV0238</t>
  </si>
  <si>
    <t>GLV0239</t>
  </si>
  <si>
    <t>GLV0240</t>
  </si>
  <si>
    <t>GLV0241</t>
  </si>
  <si>
    <t>GLV0242</t>
  </si>
  <si>
    <t>GLV0243</t>
  </si>
  <si>
    <t>GLV0244</t>
  </si>
  <si>
    <t>GLV0245</t>
  </si>
  <si>
    <t>GLV0246</t>
  </si>
  <si>
    <t>GLV0247</t>
  </si>
  <si>
    <t>GLV0248</t>
  </si>
  <si>
    <t>GLV0249</t>
  </si>
  <si>
    <t>GLV0250</t>
  </si>
  <si>
    <t>GLV0251</t>
  </si>
  <si>
    <t>GLV0252</t>
  </si>
  <si>
    <t>GLV0253</t>
  </si>
  <si>
    <t>GLV0254</t>
  </si>
  <si>
    <t>GLV0255</t>
  </si>
  <si>
    <t>GLV0256</t>
  </si>
  <si>
    <t>GLV0257</t>
  </si>
  <si>
    <t>GLV0258</t>
  </si>
  <si>
    <t>GLV0259</t>
  </si>
  <si>
    <t>GLV0260</t>
  </si>
  <si>
    <t>GLV0261</t>
  </si>
  <si>
    <t>slate grey</t>
  </si>
  <si>
    <t>GLV0262</t>
  </si>
  <si>
    <t>GLV0263</t>
  </si>
  <si>
    <t>GLV0264</t>
  </si>
  <si>
    <t>GLV0265</t>
  </si>
  <si>
    <t>GLV0266</t>
  </si>
  <si>
    <t>GLV0267</t>
  </si>
  <si>
    <t>GLV0268</t>
  </si>
  <si>
    <t>GLV0269</t>
  </si>
  <si>
    <t>GLV0270</t>
  </si>
  <si>
    <t>GLV0271</t>
  </si>
  <si>
    <t>GLV0272</t>
  </si>
  <si>
    <t>GLV0273</t>
  </si>
  <si>
    <t>ROC</t>
  </si>
  <si>
    <t>black melange</t>
  </si>
  <si>
    <t>blue melange</t>
  </si>
  <si>
    <t>grey melange</t>
  </si>
  <si>
    <t xml:space="preserve">black </t>
  </si>
  <si>
    <t>SHR0070</t>
  </si>
  <si>
    <t>dark red</t>
  </si>
  <si>
    <t>SHR0090</t>
  </si>
  <si>
    <t>SHR0132</t>
  </si>
  <si>
    <t>LITE Long</t>
  </si>
  <si>
    <t>TIMBER MERINO</t>
  </si>
  <si>
    <t>melange / yellow</t>
  </si>
  <si>
    <t>melange / red</t>
  </si>
  <si>
    <t>ACCESORIES</t>
  </si>
  <si>
    <t>Water bottle</t>
  </si>
  <si>
    <t>clear</t>
  </si>
  <si>
    <t>ACS0001</t>
  </si>
  <si>
    <t>smoke</t>
  </si>
  <si>
    <t>ACS0002</t>
  </si>
  <si>
    <t>ACS0003</t>
  </si>
  <si>
    <t>ACS0004</t>
  </si>
  <si>
    <t>Frame strap</t>
  </si>
  <si>
    <t>ACS0005</t>
  </si>
  <si>
    <t>ACS0006</t>
  </si>
  <si>
    <t>ACS0007</t>
  </si>
  <si>
    <t>ACS0008</t>
  </si>
  <si>
    <t>Hip pack</t>
  </si>
  <si>
    <t>slim 1l</t>
  </si>
  <si>
    <t>ACS0009</t>
  </si>
  <si>
    <t>ACS0010</t>
  </si>
  <si>
    <t>ACS0011</t>
  </si>
  <si>
    <t>ACS0012</t>
  </si>
  <si>
    <t>JERSEYS</t>
  </si>
  <si>
    <t>podium</t>
  </si>
  <si>
    <t>session</t>
  </si>
  <si>
    <t>PODIUM</t>
  </si>
  <si>
    <t>melange / slate grey</t>
  </si>
  <si>
    <t>SESSION</t>
  </si>
  <si>
    <t>litelong</t>
  </si>
  <si>
    <t>lite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</si>
</sst>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#,##0.00\ [$€-1]"/>
    <numFmt numFmtId="165" formatCode="#,##0.00\ [$zł-415]"/>
    <numFmt numFmtId="166" formatCode="#,##0.00\ &quot;zł&quot;"/>
    <numFmt numFmtId="167" formatCode=";;;"/>
  </numFmts>
  <fonts count="52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theme="1" tint="0.249977111117893"/>
      <name val="Calibri"/>
      <family val="2"/>
      <charset val="238"/>
    </font>
    <font>
      <sz val="11"/>
      <color theme="1" tint="0.249977111117893"/>
      <name val="Calibri"/>
      <family val="2"/>
      <charset val="238"/>
    </font>
    <font>
      <sz val="11"/>
      <color theme="1" tint="0.34998626667073579"/>
      <name val="Calibri"/>
      <family val="2"/>
      <charset val="238"/>
    </font>
    <font>
      <sz val="10"/>
      <color theme="1" tint="0.249977111117893"/>
      <name val="Calibri"/>
      <family val="2"/>
      <charset val="238"/>
    </font>
    <font>
      <sz val="10"/>
      <color indexed="8"/>
      <name val="Calibri"/>
      <family val="2"/>
      <charset val="238"/>
    </font>
    <font>
      <sz val="12"/>
      <color theme="1" tint="0.249977111117893"/>
      <name val="Calibri"/>
      <family val="2"/>
      <charset val="238"/>
    </font>
    <font>
      <sz val="14"/>
      <color theme="1" tint="0.249977111117893"/>
      <name val="Calibri"/>
      <family val="2"/>
      <charset val="238"/>
    </font>
    <font>
      <b/>
      <i/>
      <sz val="10"/>
      <color rgb="FF00B050"/>
      <name val="Calibri"/>
      <family val="2"/>
      <charset val="238"/>
    </font>
    <font>
      <sz val="9"/>
      <color theme="1" tint="0.249977111117893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indexed="59"/>
      <name val="Calibri"/>
      <family val="2"/>
      <charset val="238"/>
    </font>
    <font>
      <b/>
      <sz val="9"/>
      <color theme="1" tint="0.249977111117893"/>
      <name val="Calibri"/>
      <family val="2"/>
      <charset val="238"/>
    </font>
    <font>
      <sz val="8"/>
      <color theme="1" tint="0.249977111117893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59"/>
      <name val="Calibri"/>
      <family val="2"/>
      <charset val="238"/>
    </font>
    <font>
      <sz val="7"/>
      <color theme="1" tint="0.249977111117893"/>
      <name val="Calibri"/>
      <family val="2"/>
      <charset val="238"/>
    </font>
    <font>
      <b/>
      <i/>
      <sz val="7"/>
      <color rgb="FF00B050"/>
      <name val="Calibri"/>
      <family val="2"/>
      <charset val="238"/>
    </font>
    <font>
      <b/>
      <sz val="10"/>
      <color theme="1" tint="0.24997711111789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59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8"/>
      <name val="Calibri"/>
      <family val="2"/>
      <charset val="238"/>
    </font>
    <font>
      <sz val="10"/>
      <color rgb="FF404040"/>
      <name val="Calibri"/>
      <family val="2"/>
      <charset val="238"/>
    </font>
    <font>
      <b/>
      <i/>
      <sz val="7"/>
      <color rgb="FFFF9966"/>
      <name val="Calibri"/>
      <family val="2"/>
      <charset val="238"/>
    </font>
    <font>
      <sz val="7"/>
      <color rgb="FFFF9966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indexed="59"/>
      <name val="Calibri"/>
      <family val="2"/>
      <charset val="238"/>
    </font>
    <font>
      <u/>
      <sz val="11"/>
      <color indexed="30"/>
      <name val="Calibri"/>
      <family val="2"/>
      <charset val="238"/>
    </font>
    <font>
      <b/>
      <sz val="8"/>
      <color theme="1" tint="0.249977111117893"/>
      <name val="Calibri"/>
      <family val="2"/>
      <charset val="238"/>
    </font>
    <font>
      <b/>
      <sz val="10"/>
      <color rgb="FF00B050"/>
      <name val="Calibri"/>
      <family val="2"/>
      <charset val="238"/>
    </font>
    <font>
      <b/>
      <sz val="9"/>
      <color indexed="59"/>
      <name val="Calibri"/>
      <family val="2"/>
      <charset val="238"/>
    </font>
    <font>
      <b/>
      <sz val="10"/>
      <color indexed="59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rgb="FF002060"/>
      <name val="Calibri"/>
      <family val="2"/>
      <charset val="238"/>
    </font>
    <font>
      <sz val="10"/>
      <color rgb="FFC77511"/>
      <name val="Calibri"/>
      <family val="2"/>
      <charset val="238"/>
    </font>
    <font>
      <b/>
      <i/>
      <sz val="8"/>
      <color rgb="FFFF6F1F"/>
      <name val="Calibri"/>
      <family val="2"/>
      <charset val="238"/>
    </font>
    <font>
      <b/>
      <i/>
      <sz val="8"/>
      <color rgb="FF00B050"/>
      <name val="Calibri"/>
      <family val="2"/>
      <charset val="238"/>
    </font>
    <font>
      <b/>
      <i/>
      <sz val="8"/>
      <color rgb="FFFF9966"/>
      <name val="Calibri"/>
      <family val="2"/>
      <charset val="238"/>
    </font>
    <font>
      <sz val="9"/>
      <color rgb="FFC0000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C0000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color theme="1"/>
      <name val="Calibri"/>
      <family val="2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56"/>
        <bgColor indexed="62"/>
      </patternFill>
    </fill>
    <fill>
      <patternFill patternType="solid">
        <fgColor indexed="8"/>
        <bgColor indexed="58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31"/>
      </patternFill>
    </fill>
    <fill>
      <patternFill patternType="darkUp">
        <fgColor theme="0" tint="-0.24994659260841701"/>
        <bgColor indexed="65"/>
      </patternFill>
    </fill>
    <fill>
      <patternFill patternType="solid">
        <fgColor theme="0" tint="-4.9989318521683403E-2"/>
        <bgColor indexed="31"/>
      </patternFill>
    </fill>
    <fill>
      <patternFill patternType="lightHorizontal">
        <fgColor theme="7" tint="0.39994506668294322"/>
        <bgColor theme="1" tint="0.34998626667073579"/>
      </patternFill>
    </fill>
    <fill>
      <patternFill patternType="solid">
        <fgColor rgb="FF005A58"/>
        <bgColor indexed="62"/>
      </patternFill>
    </fill>
    <fill>
      <patternFill patternType="solid">
        <fgColor rgb="FFFFFFFF"/>
        <bgColor indexed="64"/>
      </patternFill>
    </fill>
    <fill>
      <patternFill patternType="lightHorizontal">
        <fgColor auto="1"/>
        <bgColor theme="1" tint="0.34998626667073579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DDDDDD"/>
        <bgColor rgb="FFDFDFDF"/>
      </patternFill>
    </fill>
    <fill>
      <patternFill patternType="lightHorizontal">
        <fgColor theme="0" tint="-0.499984740745262"/>
        <bgColor indexed="56"/>
      </patternFill>
    </fill>
    <fill>
      <patternFill patternType="lightHorizontal">
        <fgColor rgb="FFC00000"/>
        <bgColor theme="1" tint="0.34998626667073579"/>
      </patternFill>
    </fill>
    <fill>
      <patternFill patternType="lightHorizontal">
        <fgColor theme="0"/>
        <bgColor theme="1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2"/>
        <bgColor rgb="FFF2F2F2"/>
      </patternFill>
    </fill>
    <fill>
      <patternFill patternType="solid">
        <fgColor theme="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2"/>
      </patternFill>
    </fill>
    <fill>
      <patternFill patternType="solid">
        <fgColor theme="1" tint="4.9989318521683403E-2"/>
        <bgColor indexed="58"/>
      </patternFill>
    </fill>
    <fill>
      <patternFill patternType="lightHorizontal">
        <fgColor theme="9" tint="-0.24994659260841701"/>
        <bgColor theme="1" tint="4.9989318521683403E-2"/>
      </patternFill>
    </fill>
    <fill>
      <patternFill patternType="lightHorizontal">
        <fgColor rgb="FFC00000"/>
        <bgColor theme="1"/>
      </patternFill>
    </fill>
    <fill>
      <patternFill patternType="lightHorizontal">
        <fgColor theme="5" tint="-0.24994659260841701"/>
        <bgColor theme="1"/>
      </patternFill>
    </fill>
    <fill>
      <patternFill patternType="solid">
        <fgColor theme="0" tint="-4.9989318521683403E-2"/>
        <bgColor indexed="27"/>
      </patternFill>
    </fill>
    <fill>
      <patternFill patternType="solid">
        <fgColor theme="4" tint="0.39997558519241921"/>
        <bgColor indexed="62"/>
      </patternFill>
    </fill>
    <fill>
      <patternFill patternType="lightHorizontal">
        <fgColor theme="0" tint="-0.499984740745262"/>
        <bgColor theme="4" tint="0.39997558519241921"/>
      </patternFill>
    </fill>
    <fill>
      <patternFill patternType="solid">
        <fgColor theme="7" tint="-0.249977111117893"/>
        <bgColor indexed="62"/>
      </patternFill>
    </fill>
    <fill>
      <patternFill patternType="solid">
        <fgColor rgb="FF78AA6A"/>
        <bgColor indexed="62"/>
      </patternFill>
    </fill>
    <fill>
      <patternFill patternType="lightHorizontal">
        <fgColor theme="0" tint="-0.14996795556505021"/>
        <bgColor theme="0" tint="-4.9989318521683403E-2"/>
      </patternFill>
    </fill>
    <fill>
      <patternFill patternType="solid">
        <fgColor rgb="FF7D0139"/>
        <bgColor indexed="62"/>
      </patternFill>
    </fill>
    <fill>
      <patternFill patternType="lightHorizontal">
        <fgColor rgb="FFC77511"/>
        <bgColor theme="2" tint="-0.89996032593768116"/>
      </patternFill>
    </fill>
    <fill>
      <patternFill patternType="lightHorizontal">
        <fgColor rgb="FFFFC000"/>
        <bgColor theme="1"/>
      </patternFill>
    </fill>
    <fill>
      <patternFill patternType="lightHorizontal">
        <fgColor theme="4" tint="0.39994506668294322"/>
        <bgColor theme="2" tint="-0.89992980742820516"/>
      </patternFill>
    </fill>
    <fill>
      <patternFill patternType="solid">
        <fgColor rgb="FF85B064"/>
        <bgColor indexed="62"/>
      </patternFill>
    </fill>
    <fill>
      <patternFill patternType="solid">
        <fgColor rgb="FFAC4E14"/>
        <bgColor theme="5" tint="-0.24994659260841701"/>
      </patternFill>
    </fill>
    <fill>
      <patternFill patternType="lightHorizontal">
        <fgColor theme="0" tint="-0.499984740745262"/>
        <bgColor theme="1" tint="4.9989318521683403E-2"/>
      </patternFill>
    </fill>
    <fill>
      <patternFill patternType="solid">
        <fgColor rgb="FFC00000"/>
        <bgColor indexed="62"/>
      </patternFill>
    </fill>
    <fill>
      <patternFill patternType="lightHorizontal">
        <fgColor theme="7"/>
        <bgColor theme="1" tint="4.9989318521683403E-2"/>
      </patternFill>
    </fill>
    <fill>
      <patternFill patternType="solid">
        <fgColor rgb="FFE6AA00"/>
        <bgColor indexed="58"/>
      </patternFill>
    </fill>
    <fill>
      <patternFill patternType="solid">
        <fgColor theme="9" tint="-0.249977111117893"/>
        <bgColor indexed="62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dashed">
        <color rgb="FFFF0000"/>
      </left>
      <right/>
      <top style="dashed">
        <color rgb="FFFF0000"/>
      </top>
      <bottom/>
      <diagonal/>
    </border>
    <border>
      <left/>
      <right/>
      <top style="dashed">
        <color rgb="FFFF0000"/>
      </top>
      <bottom/>
      <diagonal/>
    </border>
    <border>
      <left/>
      <right style="dashed">
        <color rgb="FFFF0000"/>
      </right>
      <top style="dashed">
        <color rgb="FFFF0000"/>
      </top>
      <bottom/>
      <diagonal/>
    </border>
    <border>
      <left style="dashed">
        <color rgb="FFFF0000"/>
      </left>
      <right/>
      <top/>
      <bottom/>
      <diagonal/>
    </border>
    <border>
      <left/>
      <right style="dashed">
        <color rgb="FFFF0000"/>
      </right>
      <top/>
      <bottom/>
      <diagonal/>
    </border>
    <border>
      <left style="dashed">
        <color rgb="FFFF0000"/>
      </left>
      <right/>
      <top/>
      <bottom style="dashed">
        <color rgb="FFFF0000"/>
      </bottom>
      <diagonal/>
    </border>
    <border>
      <left/>
      <right/>
      <top/>
      <bottom style="dashed">
        <color rgb="FFFF0000"/>
      </bottom>
      <diagonal/>
    </border>
    <border>
      <left/>
      <right style="dashed">
        <color rgb="FFFF0000"/>
      </right>
      <top/>
      <bottom style="dashed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3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31"/>
      </left>
      <right style="thin">
        <color indexed="3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3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4" fillId="20" borderId="0" applyBorder="0" applyProtection="0"/>
    <xf numFmtId="0" fontId="2" fillId="0" borderId="0"/>
    <xf numFmtId="0" fontId="5" fillId="19" borderId="0" applyBorder="0" applyProtection="0"/>
    <xf numFmtId="9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</cellStyleXfs>
  <cellXfs count="222">
    <xf numFmtId="0" fontId="0" fillId="0" borderId="0" xfId="0"/>
    <xf numFmtId="0" fontId="7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1" fillId="11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right" vertical="center"/>
    </xf>
    <xf numFmtId="0" fontId="14" fillId="6" borderId="0" xfId="0" applyFont="1" applyFill="1" applyAlignment="1">
      <alignment vertical="center" wrapText="1"/>
    </xf>
    <xf numFmtId="0" fontId="15" fillId="6" borderId="0" xfId="0" applyFont="1" applyFill="1" applyAlignment="1">
      <alignment vertical="center" wrapText="1"/>
    </xf>
    <xf numFmtId="0" fontId="9" fillId="6" borderId="0" xfId="0" applyFont="1" applyFill="1" applyAlignment="1">
      <alignment horizontal="center" vertical="center"/>
    </xf>
    <xf numFmtId="0" fontId="7" fillId="12" borderId="0" xfId="0" applyFont="1" applyFill="1" applyAlignment="1">
      <alignment vertical="center"/>
    </xf>
    <xf numFmtId="0" fontId="10" fillId="14" borderId="0" xfId="0" applyFont="1" applyFill="1"/>
    <xf numFmtId="0" fontId="16" fillId="6" borderId="0" xfId="0" applyFont="1" applyFill="1" applyAlignment="1">
      <alignment vertical="center"/>
    </xf>
    <xf numFmtId="0" fontId="7" fillId="10" borderId="0" xfId="0" applyFont="1" applyFill="1" applyAlignment="1">
      <alignment vertical="center"/>
    </xf>
    <xf numFmtId="0" fontId="16" fillId="18" borderId="0" xfId="0" applyFont="1" applyFill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0" fillId="17" borderId="0" xfId="0" applyFont="1" applyFill="1"/>
    <xf numFmtId="0" fontId="11" fillId="10" borderId="0" xfId="0" applyFont="1" applyFill="1" applyAlignment="1">
      <alignment horizontal="left" vertical="center"/>
    </xf>
    <xf numFmtId="0" fontId="18" fillId="6" borderId="0" xfId="0" applyFont="1" applyFill="1" applyAlignment="1">
      <alignment horizontal="center" vertical="center"/>
    </xf>
    <xf numFmtId="0" fontId="9" fillId="6" borderId="9" xfId="0" applyFont="1" applyFill="1" applyBorder="1" applyAlignment="1">
      <alignment vertical="center"/>
    </xf>
    <xf numFmtId="0" fontId="19" fillId="6" borderId="0" xfId="0" applyFont="1" applyFill="1" applyAlignment="1">
      <alignment vertical="center"/>
    </xf>
    <xf numFmtId="165" fontId="20" fillId="18" borderId="0" xfId="0" applyNumberFormat="1" applyFont="1" applyFill="1" applyAlignment="1">
      <alignment vertical="center"/>
    </xf>
    <xf numFmtId="0" fontId="2" fillId="6" borderId="0" xfId="0" applyFont="1" applyFill="1"/>
    <xf numFmtId="0" fontId="20" fillId="18" borderId="0" xfId="0" applyFont="1" applyFill="1" applyAlignment="1">
      <alignment horizontal="left" vertical="center"/>
    </xf>
    <xf numFmtId="0" fontId="22" fillId="6" borderId="0" xfId="0" applyFont="1" applyFill="1" applyAlignment="1">
      <alignment horizontal="center" vertical="center"/>
    </xf>
    <xf numFmtId="0" fontId="21" fillId="6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2" fillId="6" borderId="0" xfId="0" applyFont="1" applyFill="1" applyAlignment="1">
      <alignment vertical="center"/>
    </xf>
    <xf numFmtId="164" fontId="2" fillId="6" borderId="0" xfId="0" applyNumberFormat="1" applyFont="1" applyFill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7" fillId="0" borderId="0" xfId="0" applyFont="1"/>
    <xf numFmtId="0" fontId="27" fillId="6" borderId="0" xfId="0" applyFont="1" applyFill="1"/>
    <xf numFmtId="0" fontId="27" fillId="6" borderId="0" xfId="0" applyFont="1" applyFill="1" applyAlignment="1">
      <alignment horizontal="center"/>
    </xf>
    <xf numFmtId="166" fontId="27" fillId="6" borderId="0" xfId="0" applyNumberFormat="1" applyFont="1" applyFill="1"/>
    <xf numFmtId="0" fontId="27" fillId="6" borderId="0" xfId="0" applyFont="1" applyFill="1" applyAlignment="1">
      <alignment horizontal="center" vertical="center"/>
    </xf>
    <xf numFmtId="0" fontId="27" fillId="6" borderId="0" xfId="0" applyFont="1" applyFill="1" applyAlignment="1">
      <alignment horizontal="left"/>
    </xf>
    <xf numFmtId="0" fontId="31" fillId="16" borderId="0" xfId="0" applyFont="1" applyFill="1" applyAlignment="1">
      <alignment vertical="center"/>
    </xf>
    <xf numFmtId="0" fontId="7" fillId="6" borderId="9" xfId="0" applyFont="1" applyFill="1" applyBorder="1" applyAlignment="1">
      <alignment vertical="center"/>
    </xf>
    <xf numFmtId="0" fontId="32" fillId="6" borderId="0" xfId="0" applyFont="1" applyFill="1" applyAlignment="1">
      <alignment horizontal="center" vertical="center"/>
    </xf>
    <xf numFmtId="0" fontId="33" fillId="6" borderId="0" xfId="0" applyFont="1" applyFill="1" applyAlignment="1">
      <alignment vertical="center"/>
    </xf>
    <xf numFmtId="1" fontId="0" fillId="0" borderId="0" xfId="0" applyNumberFormat="1"/>
    <xf numFmtId="0" fontId="7" fillId="0" borderId="0" xfId="0" applyFont="1" applyAlignment="1">
      <alignment vertical="center"/>
    </xf>
    <xf numFmtId="0" fontId="12" fillId="6" borderId="0" xfId="0" applyFont="1" applyFill="1" applyAlignment="1">
      <alignment horizontal="center" vertical="center"/>
    </xf>
    <xf numFmtId="0" fontId="20" fillId="18" borderId="0" xfId="0" applyFont="1" applyFill="1" applyAlignment="1">
      <alignment vertical="center"/>
    </xf>
    <xf numFmtId="165" fontId="36" fillId="18" borderId="0" xfId="6" applyNumberFormat="1" applyFont="1" applyFill="1" applyAlignment="1">
      <alignment vertical="center"/>
    </xf>
    <xf numFmtId="0" fontId="37" fillId="6" borderId="0" xfId="0" applyFont="1" applyFill="1" applyAlignment="1">
      <alignment horizontal="center" vertical="center"/>
    </xf>
    <xf numFmtId="9" fontId="39" fillId="33" borderId="20" xfId="5" applyFont="1" applyFill="1" applyBorder="1" applyAlignment="1">
      <alignment horizontal="center" vertical="center"/>
    </xf>
    <xf numFmtId="0" fontId="39" fillId="2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166" fontId="9" fillId="6" borderId="0" xfId="0" applyNumberFormat="1" applyFont="1" applyFill="1" applyAlignment="1">
      <alignment vertical="center"/>
    </xf>
    <xf numFmtId="166" fontId="23" fillId="6" borderId="0" xfId="0" applyNumberFormat="1" applyFont="1" applyFill="1" applyAlignment="1">
      <alignment vertical="center"/>
    </xf>
    <xf numFmtId="166" fontId="2" fillId="6" borderId="0" xfId="0" applyNumberFormat="1" applyFont="1" applyFill="1" applyAlignment="1">
      <alignment vertical="center"/>
    </xf>
    <xf numFmtId="0" fontId="16" fillId="24" borderId="0" xfId="0" applyFont="1" applyFill="1" applyAlignment="1">
      <alignment horizontal="center" vertical="center"/>
    </xf>
    <xf numFmtId="166" fontId="7" fillId="10" borderId="0" xfId="0" applyNumberFormat="1" applyFont="1" applyFill="1" applyAlignment="1">
      <alignment vertical="center"/>
    </xf>
    <xf numFmtId="165" fontId="23" fillId="18" borderId="0" xfId="0" applyNumberFormat="1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40" fillId="33" borderId="0" xfId="0" applyFont="1" applyFill="1" applyAlignment="1">
      <alignment horizontal="left" vertical="center"/>
    </xf>
    <xf numFmtId="0" fontId="26" fillId="25" borderId="21" xfId="0" applyFont="1" applyFill="1" applyBorder="1" applyAlignment="1">
      <alignment horizontal="center" vertical="center"/>
    </xf>
    <xf numFmtId="0" fontId="28" fillId="0" borderId="21" xfId="0" applyFont="1" applyBorder="1"/>
    <xf numFmtId="0" fontId="28" fillId="6" borderId="21" xfId="0" applyFont="1" applyFill="1" applyBorder="1"/>
    <xf numFmtId="0" fontId="26" fillId="25" borderId="21" xfId="0" applyFont="1" applyFill="1" applyBorder="1" applyAlignment="1">
      <alignment horizontal="left" vertical="center"/>
    </xf>
    <xf numFmtId="0" fontId="10" fillId="23" borderId="0" xfId="0" applyFont="1" applyFill="1"/>
    <xf numFmtId="0" fontId="10" fillId="30" borderId="9" xfId="0" applyFont="1" applyFill="1" applyBorder="1"/>
    <xf numFmtId="0" fontId="10" fillId="22" borderId="0" xfId="0" applyFont="1" applyFill="1"/>
    <xf numFmtId="0" fontId="10" fillId="32" borderId="9" xfId="0" applyFont="1" applyFill="1" applyBorder="1"/>
    <xf numFmtId="0" fontId="10" fillId="3" borderId="0" xfId="0" applyFont="1" applyFill="1"/>
    <xf numFmtId="0" fontId="10" fillId="17" borderId="9" xfId="0" applyFont="1" applyFill="1" applyBorder="1"/>
    <xf numFmtId="0" fontId="10" fillId="31" borderId="9" xfId="0" applyFont="1" applyFill="1" applyBorder="1"/>
    <xf numFmtId="0" fontId="41" fillId="37" borderId="0" xfId="0" applyFont="1" applyFill="1"/>
    <xf numFmtId="0" fontId="10" fillId="38" borderId="0" xfId="0" applyFont="1" applyFill="1"/>
    <xf numFmtId="0" fontId="42" fillId="2" borderId="0" xfId="0" quotePrefix="1" applyFont="1" applyFill="1" applyAlignment="1">
      <alignment horizontal="center" vertical="center"/>
    </xf>
    <xf numFmtId="0" fontId="10" fillId="39" borderId="0" xfId="0" applyFont="1" applyFill="1"/>
    <xf numFmtId="0" fontId="10" fillId="34" borderId="0" xfId="0" applyFont="1" applyFill="1"/>
    <xf numFmtId="0" fontId="10" fillId="35" borderId="0" xfId="0" applyFont="1" applyFill="1"/>
    <xf numFmtId="0" fontId="9" fillId="3" borderId="0" xfId="0" quotePrefix="1" applyFont="1" applyFill="1" applyAlignment="1">
      <alignment horizontal="center" vertical="center"/>
    </xf>
    <xf numFmtId="0" fontId="42" fillId="28" borderId="0" xfId="0" quotePrefix="1" applyFont="1" applyFill="1" applyAlignment="1">
      <alignment horizontal="center" vertical="center"/>
    </xf>
    <xf numFmtId="0" fontId="10" fillId="36" borderId="0" xfId="0" applyFont="1" applyFill="1"/>
    <xf numFmtId="0" fontId="10" fillId="15" borderId="0" xfId="0" applyFont="1" applyFill="1"/>
    <xf numFmtId="0" fontId="9" fillId="29" borderId="0" xfId="0" quotePrefix="1" applyFont="1" applyFill="1" applyAlignment="1">
      <alignment horizontal="center" vertical="center"/>
    </xf>
    <xf numFmtId="0" fontId="28" fillId="27" borderId="21" xfId="0" applyFont="1" applyFill="1" applyBorder="1"/>
    <xf numFmtId="0" fontId="16" fillId="6" borderId="21" xfId="0" applyFont="1" applyFill="1" applyBorder="1" applyAlignment="1" applyProtection="1">
      <alignment vertical="center"/>
      <protection locked="0"/>
    </xf>
    <xf numFmtId="0" fontId="26" fillId="0" borderId="21" xfId="0" applyFont="1" applyBorder="1"/>
    <xf numFmtId="166" fontId="26" fillId="25" borderId="21" xfId="0" applyNumberFormat="1" applyFont="1" applyFill="1" applyBorder="1" applyAlignment="1">
      <alignment horizontal="center" vertical="center"/>
    </xf>
    <xf numFmtId="166" fontId="28" fillId="27" borderId="21" xfId="0" applyNumberFormat="1" applyFont="1" applyFill="1" applyBorder="1"/>
    <xf numFmtId="166" fontId="23" fillId="6" borderId="21" xfId="0" applyNumberFormat="1" applyFont="1" applyFill="1" applyBorder="1" applyAlignment="1">
      <alignment vertical="center"/>
    </xf>
    <xf numFmtId="0" fontId="25" fillId="2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28" fillId="0" borderId="0" xfId="0" applyFont="1" applyAlignment="1">
      <alignment horizontal="center" vertical="center"/>
    </xf>
    <xf numFmtId="9" fontId="39" fillId="33" borderId="18" xfId="5" applyFont="1" applyFill="1" applyBorder="1" applyAlignment="1">
      <alignment horizontal="center" vertical="center"/>
    </xf>
    <xf numFmtId="9" fontId="39" fillId="33" borderId="19" xfId="5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 wrapText="1"/>
    </xf>
    <xf numFmtId="0" fontId="14" fillId="8" borderId="0" xfId="0" applyFont="1" applyFill="1" applyAlignment="1">
      <alignment horizontal="center" vertical="center" wrapText="1"/>
    </xf>
    <xf numFmtId="0" fontId="14" fillId="9" borderId="0" xfId="0" applyFont="1" applyFill="1" applyAlignment="1">
      <alignment horizontal="center" vertical="center" wrapText="1"/>
    </xf>
    <xf numFmtId="166" fontId="9" fillId="6" borderId="9" xfId="0" applyNumberFormat="1" applyFont="1" applyFill="1" applyBorder="1" applyAlignment="1">
      <alignment vertical="center"/>
    </xf>
    <xf numFmtId="0" fontId="10" fillId="40" borderId="0" xfId="0" applyFont="1" applyFill="1"/>
    <xf numFmtId="0" fontId="10" fillId="41" borderId="9" xfId="0" applyFont="1" applyFill="1" applyBorder="1"/>
    <xf numFmtId="0" fontId="10" fillId="42" borderId="0" xfId="0" applyFont="1" applyFill="1"/>
    <xf numFmtId="0" fontId="41" fillId="43" borderId="0" xfId="0" applyFont="1" applyFill="1"/>
    <xf numFmtId="0" fontId="43" fillId="44" borderId="9" xfId="0" applyFont="1" applyFill="1" applyBorder="1"/>
    <xf numFmtId="0" fontId="44" fillId="6" borderId="0" xfId="0" applyFont="1" applyFill="1" applyAlignment="1">
      <alignment horizontal="center" vertical="center"/>
    </xf>
    <xf numFmtId="0" fontId="45" fillId="6" borderId="0" xfId="0" applyFont="1" applyFill="1" applyAlignment="1">
      <alignment horizontal="center" vertical="center"/>
    </xf>
    <xf numFmtId="0" fontId="46" fillId="6" borderId="0" xfId="0" applyFont="1" applyFill="1" applyAlignment="1">
      <alignment horizontal="center" vertical="center"/>
    </xf>
    <xf numFmtId="0" fontId="46" fillId="6" borderId="9" xfId="0" applyFont="1" applyFill="1" applyBorder="1" applyAlignment="1">
      <alignment horizontal="center" vertical="center"/>
    </xf>
    <xf numFmtId="0" fontId="10" fillId="45" borderId="0" xfId="0" applyFont="1" applyFill="1"/>
    <xf numFmtId="0" fontId="10" fillId="46" borderId="0" xfId="0" applyFont="1" applyFill="1"/>
    <xf numFmtId="0" fontId="10" fillId="47" borderId="9" xfId="0" applyFont="1" applyFill="1" applyBorder="1"/>
    <xf numFmtId="0" fontId="16" fillId="0" borderId="22" xfId="0" applyFont="1" applyBorder="1" applyAlignment="1" applyProtection="1">
      <alignment vertical="center"/>
      <protection locked="0"/>
    </xf>
    <xf numFmtId="0" fontId="28" fillId="6" borderId="23" xfId="0" applyFont="1" applyFill="1" applyBorder="1"/>
    <xf numFmtId="0" fontId="3" fillId="0" borderId="23" xfId="0" applyFont="1" applyBorder="1"/>
    <xf numFmtId="0" fontId="28" fillId="0" borderId="24" xfId="0" applyFont="1" applyBorder="1"/>
    <xf numFmtId="0" fontId="28" fillId="0" borderId="24" xfId="0" applyFont="1" applyBorder="1" applyAlignment="1">
      <alignment horizontal="center"/>
    </xf>
    <xf numFmtId="0" fontId="28" fillId="0" borderId="24" xfId="0" applyFont="1" applyBorder="1" applyAlignment="1">
      <alignment horizontal="center" vertical="center"/>
    </xf>
    <xf numFmtId="1" fontId="28" fillId="0" borderId="24" xfId="0" applyNumberFormat="1" applyFont="1" applyBorder="1" applyAlignment="1">
      <alignment horizontal="center"/>
    </xf>
    <xf numFmtId="0" fontId="28" fillId="6" borderId="24" xfId="0" applyFont="1" applyFill="1" applyBorder="1"/>
    <xf numFmtId="166" fontId="23" fillId="6" borderId="24" xfId="0" applyNumberFormat="1" applyFont="1" applyFill="1" applyBorder="1" applyAlignment="1">
      <alignment vertical="center"/>
    </xf>
    <xf numFmtId="0" fontId="28" fillId="0" borderId="24" xfId="0" applyFont="1" applyBorder="1" applyAlignment="1">
      <alignment horizontal="left"/>
    </xf>
    <xf numFmtId="1" fontId="28" fillId="0" borderId="24" xfId="0" applyNumberFormat="1" applyFont="1" applyBorder="1" applyAlignment="1">
      <alignment horizontal="center" wrapText="1"/>
    </xf>
    <xf numFmtId="0" fontId="16" fillId="6" borderId="22" xfId="0" applyFont="1" applyFill="1" applyBorder="1" applyAlignment="1" applyProtection="1">
      <alignment vertical="center"/>
      <protection locked="0"/>
    </xf>
    <xf numFmtId="0" fontId="16" fillId="6" borderId="25" xfId="0" applyFont="1" applyFill="1" applyBorder="1" applyAlignment="1" applyProtection="1">
      <alignment vertical="center"/>
      <protection locked="0"/>
    </xf>
    <xf numFmtId="0" fontId="16" fillId="6" borderId="26" xfId="0" applyFont="1" applyFill="1" applyBorder="1" applyAlignment="1" applyProtection="1">
      <alignment vertical="center"/>
      <protection locked="0"/>
    </xf>
    <xf numFmtId="0" fontId="10" fillId="3" borderId="27" xfId="0" applyFont="1" applyFill="1" applyBorder="1"/>
    <xf numFmtId="0" fontId="9" fillId="6" borderId="27" xfId="0" applyFont="1" applyFill="1" applyBorder="1" applyAlignment="1">
      <alignment vertical="center"/>
    </xf>
    <xf numFmtId="0" fontId="10" fillId="21" borderId="27" xfId="0" applyFont="1" applyFill="1" applyBorder="1"/>
    <xf numFmtId="0" fontId="16" fillId="6" borderId="27" xfId="0" applyFont="1" applyFill="1" applyBorder="1" applyAlignment="1">
      <alignment vertical="center"/>
    </xf>
    <xf numFmtId="0" fontId="45" fillId="6" borderId="27" xfId="0" applyFont="1" applyFill="1" applyBorder="1" applyAlignment="1">
      <alignment horizontal="center" vertical="center"/>
    </xf>
    <xf numFmtId="166" fontId="9" fillId="6" borderId="27" xfId="0" applyNumberFormat="1" applyFont="1" applyFill="1" applyBorder="1" applyAlignment="1">
      <alignment vertical="center"/>
    </xf>
    <xf numFmtId="166" fontId="23" fillId="6" borderId="27" xfId="0" applyNumberFormat="1" applyFont="1" applyFill="1" applyBorder="1" applyAlignment="1">
      <alignment vertical="center"/>
    </xf>
    <xf numFmtId="0" fontId="16" fillId="0" borderId="28" xfId="0" applyFont="1" applyBorder="1" applyAlignment="1" applyProtection="1">
      <alignment vertical="center"/>
      <protection locked="0"/>
    </xf>
    <xf numFmtId="0" fontId="16" fillId="0" borderId="29" xfId="0" applyFont="1" applyBorder="1" applyAlignment="1" applyProtection="1">
      <alignment vertical="center"/>
      <protection locked="0"/>
    </xf>
    <xf numFmtId="0" fontId="10" fillId="17" borderId="31" xfId="0" applyFont="1" applyFill="1" applyBorder="1"/>
    <xf numFmtId="0" fontId="9" fillId="48" borderId="0" xfId="0" quotePrefix="1" applyFont="1" applyFill="1" applyAlignment="1">
      <alignment horizontal="center" vertical="center"/>
    </xf>
    <xf numFmtId="0" fontId="10" fillId="21" borderId="0" xfId="0" applyFont="1" applyFill="1"/>
    <xf numFmtId="0" fontId="10" fillId="49" borderId="0" xfId="0" applyFont="1" applyFill="1"/>
    <xf numFmtId="0" fontId="7" fillId="0" borderId="32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167" fontId="7" fillId="6" borderId="0" xfId="0" applyNumberFormat="1" applyFont="1" applyFill="1" applyAlignment="1" applyProtection="1">
      <alignment vertical="center"/>
      <protection hidden="1"/>
    </xf>
    <xf numFmtId="167" fontId="7" fillId="6" borderId="0" xfId="0" applyNumberFormat="1" applyFont="1" applyFill="1" applyAlignment="1">
      <alignment vertical="center"/>
    </xf>
    <xf numFmtId="0" fontId="7" fillId="6" borderId="0" xfId="0" applyFont="1" applyFill="1" applyAlignment="1" applyProtection="1">
      <alignment vertical="center"/>
      <protection hidden="1"/>
    </xf>
    <xf numFmtId="0" fontId="48" fillId="6" borderId="0" xfId="0" applyFont="1" applyFill="1" applyAlignment="1">
      <alignment vertical="center"/>
    </xf>
    <xf numFmtId="0" fontId="28" fillId="50" borderId="24" xfId="0" applyFont="1" applyFill="1" applyBorder="1"/>
    <xf numFmtId="0" fontId="28" fillId="50" borderId="24" xfId="0" applyFont="1" applyFill="1" applyBorder="1" applyAlignment="1">
      <alignment horizontal="center"/>
    </xf>
    <xf numFmtId="1" fontId="28" fillId="50" borderId="24" xfId="0" applyNumberFormat="1" applyFont="1" applyFill="1" applyBorder="1" applyAlignment="1">
      <alignment horizontal="center" vertical="center"/>
    </xf>
    <xf numFmtId="1" fontId="10" fillId="50" borderId="24" xfId="0" applyNumberFormat="1" applyFont="1" applyFill="1" applyBorder="1" applyAlignment="1">
      <alignment horizontal="center"/>
    </xf>
    <xf numFmtId="0" fontId="27" fillId="0" borderId="24" xfId="0" applyFont="1" applyBorder="1" applyAlignment="1">
      <alignment horizontal="center" vertical="center"/>
    </xf>
    <xf numFmtId="1" fontId="10" fillId="0" borderId="24" xfId="0" applyNumberFormat="1" applyFont="1" applyBorder="1" applyAlignment="1">
      <alignment horizontal="center"/>
    </xf>
    <xf numFmtId="1" fontId="28" fillId="0" borderId="24" xfId="0" applyNumberFormat="1" applyFont="1" applyBorder="1" applyAlignment="1">
      <alignment horizontal="center" vertical="center"/>
    </xf>
    <xf numFmtId="0" fontId="28" fillId="50" borderId="24" xfId="0" applyFont="1" applyFill="1" applyBorder="1" applyAlignment="1">
      <alignment horizontal="left"/>
    </xf>
    <xf numFmtId="0" fontId="28" fillId="0" borderId="24" xfId="0" applyFont="1" applyBorder="1" applyAlignment="1">
      <alignment vertical="center"/>
    </xf>
    <xf numFmtId="1" fontId="28" fillId="0" borderId="36" xfId="0" applyNumberFormat="1" applyFont="1" applyBorder="1" applyAlignment="1">
      <alignment horizontal="center"/>
    </xf>
    <xf numFmtId="0" fontId="28" fillId="50" borderId="24" xfId="0" applyFont="1" applyFill="1" applyBorder="1" applyAlignment="1">
      <alignment vertical="center"/>
    </xf>
    <xf numFmtId="0" fontId="26" fillId="26" borderId="24" xfId="0" applyFont="1" applyFill="1" applyBorder="1"/>
    <xf numFmtId="0" fontId="28" fillId="26" borderId="24" xfId="0" applyFont="1" applyFill="1" applyBorder="1"/>
    <xf numFmtId="0" fontId="28" fillId="27" borderId="24" xfId="0" applyFont="1" applyFill="1" applyBorder="1" applyAlignment="1">
      <alignment horizontal="center" vertical="center"/>
    </xf>
    <xf numFmtId="0" fontId="28" fillId="26" borderId="24" xfId="0" applyFont="1" applyFill="1" applyBorder="1" applyAlignment="1">
      <alignment horizontal="center"/>
    </xf>
    <xf numFmtId="1" fontId="28" fillId="0" borderId="36" xfId="0" applyNumberFormat="1" applyFont="1" applyBorder="1" applyAlignment="1">
      <alignment horizontal="center" vertical="center"/>
    </xf>
    <xf numFmtId="0" fontId="26" fillId="27" borderId="24" xfId="0" applyFont="1" applyFill="1" applyBorder="1"/>
    <xf numFmtId="0" fontId="26" fillId="27" borderId="24" xfId="0" applyFont="1" applyFill="1" applyBorder="1" applyAlignment="1">
      <alignment vertical="center"/>
    </xf>
    <xf numFmtId="0" fontId="26" fillId="27" borderId="24" xfId="0" applyFont="1" applyFill="1" applyBorder="1" applyAlignment="1">
      <alignment horizontal="center"/>
    </xf>
    <xf numFmtId="0" fontId="10" fillId="50" borderId="24" xfId="0" applyFont="1" applyFill="1" applyBorder="1" applyAlignment="1">
      <alignment horizontal="center" vertical="center"/>
    </xf>
    <xf numFmtId="0" fontId="28" fillId="6" borderId="24" xfId="0" applyFont="1" applyFill="1" applyBorder="1" applyAlignment="1">
      <alignment horizontal="left"/>
    </xf>
    <xf numFmtId="0" fontId="10" fillId="0" borderId="24" xfId="0" applyFont="1" applyBorder="1" applyAlignment="1">
      <alignment horizontal="center" vertical="center"/>
    </xf>
    <xf numFmtId="0" fontId="26" fillId="26" borderId="24" xfId="0" applyFont="1" applyFill="1" applyBorder="1" applyAlignment="1">
      <alignment horizontal="center"/>
    </xf>
    <xf numFmtId="0" fontId="29" fillId="0" borderId="24" xfId="0" applyFont="1" applyBorder="1" applyAlignment="1">
      <alignment horizontal="center"/>
    </xf>
    <xf numFmtId="1" fontId="29" fillId="0" borderId="24" xfId="0" applyNumberFormat="1" applyFont="1" applyBorder="1" applyAlignment="1">
      <alignment horizontal="center"/>
    </xf>
    <xf numFmtId="0" fontId="26" fillId="27" borderId="24" xfId="0" applyFont="1" applyFill="1" applyBorder="1" applyAlignment="1">
      <alignment horizontal="center" wrapText="1"/>
    </xf>
    <xf numFmtId="1" fontId="28" fillId="50" borderId="24" xfId="0" applyNumberFormat="1" applyFont="1" applyFill="1" applyBorder="1" applyAlignment="1">
      <alignment horizontal="center"/>
    </xf>
    <xf numFmtId="0" fontId="27" fillId="6" borderId="24" xfId="0" applyFont="1" applyFill="1" applyBorder="1"/>
    <xf numFmtId="0" fontId="28" fillId="26" borderId="24" xfId="0" applyFont="1" applyFill="1" applyBorder="1" applyAlignment="1">
      <alignment horizontal="center" vertical="center"/>
    </xf>
    <xf numFmtId="0" fontId="28" fillId="26" borderId="24" xfId="0" applyFont="1" applyFill="1" applyBorder="1" applyAlignment="1">
      <alignment horizontal="left"/>
    </xf>
    <xf numFmtId="0" fontId="16" fillId="6" borderId="0" xfId="0" applyFont="1" applyFill="1" applyAlignment="1" applyProtection="1">
      <alignment vertical="center"/>
      <protection locked="0"/>
    </xf>
    <xf numFmtId="0" fontId="16" fillId="6" borderId="27" xfId="0" applyFont="1" applyFill="1" applyBorder="1" applyAlignment="1" applyProtection="1">
      <alignment vertical="center"/>
      <protection locked="0"/>
    </xf>
    <xf numFmtId="0" fontId="16" fillId="6" borderId="37" xfId="0" applyFont="1" applyFill="1" applyBorder="1" applyAlignment="1" applyProtection="1">
      <alignment vertical="center"/>
      <protection locked="0"/>
    </xf>
    <xf numFmtId="0" fontId="0" fillId="0" borderId="24" xfId="0" applyBorder="1"/>
    <xf numFmtId="0" fontId="16" fillId="0" borderId="35" xfId="0" applyFont="1" applyBorder="1" applyAlignment="1" applyProtection="1">
      <alignment horizontal="center" vertical="center"/>
      <protection locked="0"/>
    </xf>
    <xf numFmtId="0" fontId="9" fillId="5" borderId="0" xfId="0" applyFont="1" applyFill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165" fontId="38" fillId="33" borderId="15" xfId="0" applyNumberFormat="1" applyFont="1" applyFill="1" applyBorder="1" applyAlignment="1">
      <alignment horizontal="center" vertical="center"/>
    </xf>
    <xf numFmtId="165" fontId="38" fillId="33" borderId="16" xfId="0" applyNumberFormat="1" applyFont="1" applyFill="1" applyBorder="1" applyAlignment="1">
      <alignment horizontal="center" vertical="center"/>
    </xf>
    <xf numFmtId="165" fontId="6" fillId="18" borderId="16" xfId="0" applyNumberFormat="1" applyFont="1" applyFill="1" applyBorder="1" applyAlignment="1">
      <alignment horizontal="center" vertical="center"/>
    </xf>
    <xf numFmtId="165" fontId="6" fillId="18" borderId="17" xfId="0" applyNumberFormat="1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7" fillId="13" borderId="30" xfId="0" applyFont="1" applyFill="1" applyBorder="1" applyAlignment="1">
      <alignment horizontal="center" vertical="center"/>
    </xf>
    <xf numFmtId="0" fontId="2" fillId="18" borderId="4" xfId="0" applyFont="1" applyFill="1" applyBorder="1" applyProtection="1">
      <protection locked="0"/>
    </xf>
    <xf numFmtId="0" fontId="2" fillId="18" borderId="0" xfId="0" applyFont="1" applyFill="1" applyProtection="1">
      <protection locked="0"/>
    </xf>
    <xf numFmtId="0" fontId="2" fillId="18" borderId="5" xfId="0" applyFont="1" applyFill="1" applyBorder="1" applyProtection="1">
      <protection locked="0"/>
    </xf>
    <xf numFmtId="0" fontId="19" fillId="10" borderId="0" xfId="0" applyFont="1" applyFill="1" applyAlignment="1">
      <alignment horizontal="center" vertical="center"/>
    </xf>
    <xf numFmtId="3" fontId="7" fillId="6" borderId="0" xfId="0" applyNumberFormat="1" applyFont="1" applyFill="1" applyAlignment="1">
      <alignment horizontal="left" vertical="center" wrapText="1"/>
    </xf>
    <xf numFmtId="3" fontId="7" fillId="6" borderId="0" xfId="0" applyNumberFormat="1" applyFont="1" applyFill="1" applyAlignment="1">
      <alignment horizontal="left" vertical="center"/>
    </xf>
    <xf numFmtId="0" fontId="7" fillId="6" borderId="0" xfId="0" applyFont="1" applyFill="1" applyAlignment="1">
      <alignment horizontal="left" vertical="center" wrapText="1"/>
    </xf>
    <xf numFmtId="0" fontId="7" fillId="6" borderId="0" xfId="0" applyFont="1" applyFill="1" applyAlignment="1">
      <alignment horizontal="left" vertical="center"/>
    </xf>
    <xf numFmtId="49" fontId="8" fillId="6" borderId="0" xfId="0" applyNumberFormat="1" applyFont="1" applyFill="1" applyAlignment="1">
      <alignment horizontal="left" vertical="center"/>
    </xf>
    <xf numFmtId="0" fontId="35" fillId="33" borderId="0" xfId="0" applyFont="1" applyFill="1" applyAlignment="1">
      <alignment horizontal="center" vertical="center"/>
    </xf>
    <xf numFmtId="0" fontId="20" fillId="18" borderId="1" xfId="0" applyFont="1" applyFill="1" applyBorder="1" applyAlignment="1" applyProtection="1">
      <alignment horizontal="left" vertical="center"/>
      <protection locked="0"/>
    </xf>
    <xf numFmtId="0" fontId="20" fillId="18" borderId="2" xfId="0" applyFont="1" applyFill="1" applyBorder="1" applyAlignment="1" applyProtection="1">
      <alignment horizontal="left" vertical="center"/>
      <protection locked="0"/>
    </xf>
    <xf numFmtId="0" fontId="20" fillId="18" borderId="3" xfId="0" applyFont="1" applyFill="1" applyBorder="1" applyAlignment="1" applyProtection="1">
      <alignment horizontal="left" vertical="center"/>
      <protection locked="0"/>
    </xf>
    <xf numFmtId="0" fontId="20" fillId="18" borderId="4" xfId="0" applyFont="1" applyFill="1" applyBorder="1" applyAlignment="1" applyProtection="1">
      <alignment horizontal="left" vertical="center"/>
      <protection locked="0"/>
    </xf>
    <xf numFmtId="0" fontId="20" fillId="18" borderId="0" xfId="0" applyFont="1" applyFill="1" applyAlignment="1" applyProtection="1">
      <alignment horizontal="left" vertical="center"/>
      <protection locked="0"/>
    </xf>
    <xf numFmtId="0" fontId="20" fillId="18" borderId="5" xfId="0" applyFont="1" applyFill="1" applyBorder="1" applyAlignment="1" applyProtection="1">
      <alignment horizontal="left" vertical="center"/>
      <protection locked="0"/>
    </xf>
    <xf numFmtId="0" fontId="20" fillId="18" borderId="6" xfId="0" applyFont="1" applyFill="1" applyBorder="1" applyAlignment="1" applyProtection="1">
      <alignment horizontal="left" vertical="center"/>
      <protection locked="0"/>
    </xf>
    <xf numFmtId="0" fontId="20" fillId="18" borderId="7" xfId="0" applyFont="1" applyFill="1" applyBorder="1" applyAlignment="1" applyProtection="1">
      <alignment horizontal="left" vertical="center"/>
      <protection locked="0"/>
    </xf>
    <xf numFmtId="0" fontId="20" fillId="18" borderId="8" xfId="0" applyFont="1" applyFill="1" applyBorder="1" applyAlignment="1" applyProtection="1">
      <alignment horizontal="left" vertical="center"/>
      <protection locked="0"/>
    </xf>
    <xf numFmtId="0" fontId="2" fillId="18" borderId="0" xfId="0" applyFont="1" applyFill="1"/>
    <xf numFmtId="0" fontId="8" fillId="6" borderId="0" xfId="0" applyFont="1" applyFill="1" applyAlignment="1">
      <alignment horizontal="left" vertical="center"/>
    </xf>
    <xf numFmtId="0" fontId="6" fillId="13" borderId="10" xfId="0" applyFont="1" applyFill="1" applyBorder="1" applyAlignment="1">
      <alignment horizontal="center" vertical="center"/>
    </xf>
    <xf numFmtId="0" fontId="6" fillId="13" borderId="11" xfId="0" applyFont="1" applyFill="1" applyBorder="1" applyAlignment="1">
      <alignment horizontal="center" vertical="center"/>
    </xf>
    <xf numFmtId="0" fontId="6" fillId="13" borderId="13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166" fontId="6" fillId="6" borderId="11" xfId="0" applyNumberFormat="1" applyFont="1" applyFill="1" applyBorder="1" applyAlignment="1">
      <alignment horizontal="center" vertical="center"/>
    </xf>
    <xf numFmtId="166" fontId="6" fillId="6" borderId="12" xfId="0" applyNumberFormat="1" applyFont="1" applyFill="1" applyBorder="1" applyAlignment="1">
      <alignment horizontal="center" vertical="center"/>
    </xf>
    <xf numFmtId="166" fontId="6" fillId="6" borderId="0" xfId="0" applyNumberFormat="1" applyFont="1" applyFill="1" applyAlignment="1">
      <alignment horizontal="center" vertical="center"/>
    </xf>
    <xf numFmtId="166" fontId="6" fillId="6" borderId="14" xfId="0" applyNumberFormat="1" applyFont="1" applyFill="1" applyBorder="1" applyAlignment="1">
      <alignment horizontal="center" vertical="center"/>
    </xf>
    <xf numFmtId="0" fontId="7" fillId="6" borderId="0" xfId="0" applyFont="1" applyFill="1" applyAlignment="1" applyProtection="1">
      <alignment horizontal="left" vertical="center"/>
      <protection locked="0"/>
    </xf>
    <xf numFmtId="0" fontId="7" fillId="13" borderId="30" xfId="0" applyFont="1" applyFill="1" applyBorder="1" applyAlignment="1">
      <alignment horizontal="center" vertical="center" wrapText="1"/>
    </xf>
  </cellXfs>
  <cellStyles count="8">
    <cellStyle name="Hiperłącze" xfId="6" builtinId="8"/>
    <cellStyle name="Normalny" xfId="0" builtinId="0"/>
    <cellStyle name="Normalny 2" xfId="1" xr:uid="{00000000-0005-0000-0000-000031000000}"/>
    <cellStyle name="Normalny 2 2" xfId="3" xr:uid="{00000000-0005-0000-0000-000033000000}"/>
    <cellStyle name="Normalny 3" xfId="7" xr:uid="{260D6393-706B-42F6-B467-0E0001A1E699}"/>
    <cellStyle name="Procentowy" xfId="5" builtinId="5"/>
    <cellStyle name="Tekst objaśnienia 2" xfId="2" xr:uid="{00000000-0005-0000-0000-000032000000}"/>
    <cellStyle name="Tekst objaśnienia 2 2" xfId="4" xr:uid="{00000000-0005-0000-0000-000034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2"/>
      <tableStyleElement type="headerRow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CCFF00"/>
      <rgbColor rgb="0000FFFF"/>
      <rgbColor rgb="00800080"/>
      <rgbColor rgb="00800000"/>
      <rgbColor rgb="00008080"/>
      <rgbColor rgb="000000FF"/>
      <rgbColor rgb="0000CCCC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66"/>
      <color rgb="FF0DA59E"/>
      <color rgb="FF8D0140"/>
      <color rgb="FF9C024F"/>
      <color rgb="FF8D1149"/>
      <color rgb="FF640000"/>
      <color rgb="FFFF6600"/>
      <color rgb="FF009900"/>
      <color rgb="FF00CC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56444</xdr:colOff>
      <xdr:row>1</xdr:row>
      <xdr:rowOff>52870</xdr:rowOff>
    </xdr:from>
    <xdr:to>
      <xdr:col>18</xdr:col>
      <xdr:colOff>970844</xdr:colOff>
      <xdr:row>4</xdr:row>
      <xdr:rowOff>113830</xdr:rowOff>
    </xdr:to>
    <xdr:pic>
      <xdr:nvPicPr>
        <xdr:cNvPr id="3" name="Obraz 3">
          <a:extLst>
            <a:ext uri="{FF2B5EF4-FFF2-40B4-BE49-F238E27FC236}">
              <a16:creationId xmlns:a16="http://schemas.microsoft.com/office/drawing/2014/main" id="{778899E8-0165-4DBC-B0DB-A536883CB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0044" y="234903"/>
          <a:ext cx="914400" cy="518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18</xdr:col>
      <xdr:colOff>56444</xdr:colOff>
      <xdr:row>1</xdr:row>
      <xdr:rowOff>52870</xdr:rowOff>
    </xdr:from>
    <xdr:to>
      <xdr:col>18</xdr:col>
      <xdr:colOff>970844</xdr:colOff>
      <xdr:row>4</xdr:row>
      <xdr:rowOff>113830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1FD70708-3015-49EE-B6FA-389977DF9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384" y="235750"/>
          <a:ext cx="906780" cy="518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18</xdr:col>
      <xdr:colOff>56444</xdr:colOff>
      <xdr:row>1</xdr:row>
      <xdr:rowOff>52870</xdr:rowOff>
    </xdr:from>
    <xdr:to>
      <xdr:col>18</xdr:col>
      <xdr:colOff>970844</xdr:colOff>
      <xdr:row>4</xdr:row>
      <xdr:rowOff>113830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6FB2168-9602-45B0-A824-1495C5BCA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8404" y="235750"/>
          <a:ext cx="906780" cy="518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18</xdr:col>
      <xdr:colOff>56444</xdr:colOff>
      <xdr:row>1</xdr:row>
      <xdr:rowOff>52870</xdr:rowOff>
    </xdr:from>
    <xdr:to>
      <xdr:col>18</xdr:col>
      <xdr:colOff>970844</xdr:colOff>
      <xdr:row>4</xdr:row>
      <xdr:rowOff>113830</xdr:rowOff>
    </xdr:to>
    <xdr:pic>
      <xdr:nvPicPr>
        <xdr:cNvPr id="6" name="Obraz 3">
          <a:extLst>
            <a:ext uri="{FF2B5EF4-FFF2-40B4-BE49-F238E27FC236}">
              <a16:creationId xmlns:a16="http://schemas.microsoft.com/office/drawing/2014/main" id="{B3C0A32C-8D49-4906-B4D9-23B4E81AF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8404" y="235750"/>
          <a:ext cx="906780" cy="518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18</xdr:col>
      <xdr:colOff>56444</xdr:colOff>
      <xdr:row>1</xdr:row>
      <xdr:rowOff>52870</xdr:rowOff>
    </xdr:from>
    <xdr:to>
      <xdr:col>18</xdr:col>
      <xdr:colOff>970844</xdr:colOff>
      <xdr:row>4</xdr:row>
      <xdr:rowOff>113830</xdr:rowOff>
    </xdr:to>
    <xdr:pic>
      <xdr:nvPicPr>
        <xdr:cNvPr id="7" name="Obraz 3">
          <a:extLst>
            <a:ext uri="{FF2B5EF4-FFF2-40B4-BE49-F238E27FC236}">
              <a16:creationId xmlns:a16="http://schemas.microsoft.com/office/drawing/2014/main" id="{D0E85D7B-3C62-48BC-966C-6D891EA50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384" y="235750"/>
          <a:ext cx="906780" cy="518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18</xdr:col>
      <xdr:colOff>56444</xdr:colOff>
      <xdr:row>1</xdr:row>
      <xdr:rowOff>52870</xdr:rowOff>
    </xdr:from>
    <xdr:to>
      <xdr:col>18</xdr:col>
      <xdr:colOff>970844</xdr:colOff>
      <xdr:row>4</xdr:row>
      <xdr:rowOff>113830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8BC2A07F-8A3B-4555-9BAE-06A051FF6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8384" y="235750"/>
          <a:ext cx="906780" cy="518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18</xdr:col>
      <xdr:colOff>56444</xdr:colOff>
      <xdr:row>1</xdr:row>
      <xdr:rowOff>52870</xdr:rowOff>
    </xdr:from>
    <xdr:to>
      <xdr:col>18</xdr:col>
      <xdr:colOff>970844</xdr:colOff>
      <xdr:row>4</xdr:row>
      <xdr:rowOff>113830</xdr:rowOff>
    </xdr:to>
    <xdr:pic>
      <xdr:nvPicPr>
        <xdr:cNvPr id="9" name="Obraz 3">
          <a:extLst>
            <a:ext uri="{FF2B5EF4-FFF2-40B4-BE49-F238E27FC236}">
              <a16:creationId xmlns:a16="http://schemas.microsoft.com/office/drawing/2014/main" id="{6E72B4B9-C4F8-44DC-9506-1BCE5AEDC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8864" y="235750"/>
          <a:ext cx="906780" cy="518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18</xdr:col>
      <xdr:colOff>56444</xdr:colOff>
      <xdr:row>1</xdr:row>
      <xdr:rowOff>52870</xdr:rowOff>
    </xdr:from>
    <xdr:to>
      <xdr:col>18</xdr:col>
      <xdr:colOff>970844</xdr:colOff>
      <xdr:row>4</xdr:row>
      <xdr:rowOff>113830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254ECA97-2686-449B-B774-B7A4B3175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8864" y="235750"/>
          <a:ext cx="906780" cy="518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18</xdr:col>
      <xdr:colOff>56444</xdr:colOff>
      <xdr:row>1</xdr:row>
      <xdr:rowOff>52870</xdr:rowOff>
    </xdr:from>
    <xdr:to>
      <xdr:col>18</xdr:col>
      <xdr:colOff>970844</xdr:colOff>
      <xdr:row>4</xdr:row>
      <xdr:rowOff>113830</xdr:rowOff>
    </xdr:to>
    <xdr:pic>
      <xdr:nvPicPr>
        <xdr:cNvPr id="11" name="Obraz 3">
          <a:extLst>
            <a:ext uri="{FF2B5EF4-FFF2-40B4-BE49-F238E27FC236}">
              <a16:creationId xmlns:a16="http://schemas.microsoft.com/office/drawing/2014/main" id="{B07AFA19-4A98-4393-8936-24F0A7DCB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8864" y="235750"/>
          <a:ext cx="906780" cy="518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18</xdr:col>
      <xdr:colOff>56444</xdr:colOff>
      <xdr:row>1</xdr:row>
      <xdr:rowOff>52870</xdr:rowOff>
    </xdr:from>
    <xdr:to>
      <xdr:col>18</xdr:col>
      <xdr:colOff>970844</xdr:colOff>
      <xdr:row>4</xdr:row>
      <xdr:rowOff>113830</xdr:rowOff>
    </xdr:to>
    <xdr:pic>
      <xdr:nvPicPr>
        <xdr:cNvPr id="12" name="Obraz 3">
          <a:extLst>
            <a:ext uri="{FF2B5EF4-FFF2-40B4-BE49-F238E27FC236}">
              <a16:creationId xmlns:a16="http://schemas.microsoft.com/office/drawing/2014/main" id="{35FF9D14-473A-4B26-B220-3118D5DD0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8864" y="235750"/>
          <a:ext cx="906780" cy="518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18</xdr:col>
      <xdr:colOff>56444</xdr:colOff>
      <xdr:row>1</xdr:row>
      <xdr:rowOff>52870</xdr:rowOff>
    </xdr:from>
    <xdr:to>
      <xdr:col>18</xdr:col>
      <xdr:colOff>970844</xdr:colOff>
      <xdr:row>4</xdr:row>
      <xdr:rowOff>113830</xdr:rowOff>
    </xdr:to>
    <xdr:pic>
      <xdr:nvPicPr>
        <xdr:cNvPr id="13" name="Obraz 3">
          <a:extLst>
            <a:ext uri="{FF2B5EF4-FFF2-40B4-BE49-F238E27FC236}">
              <a16:creationId xmlns:a16="http://schemas.microsoft.com/office/drawing/2014/main" id="{9BE460C8-F280-419A-B71F-B2D52A6C6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8864" y="235750"/>
          <a:ext cx="906780" cy="518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18</xdr:col>
      <xdr:colOff>56444</xdr:colOff>
      <xdr:row>1</xdr:row>
      <xdr:rowOff>52870</xdr:rowOff>
    </xdr:from>
    <xdr:to>
      <xdr:col>18</xdr:col>
      <xdr:colOff>970844</xdr:colOff>
      <xdr:row>4</xdr:row>
      <xdr:rowOff>113830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CB76A5C1-8AD4-4662-8028-F57CE582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98864" y="235750"/>
          <a:ext cx="906780" cy="518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18</xdr:col>
      <xdr:colOff>56444</xdr:colOff>
      <xdr:row>1</xdr:row>
      <xdr:rowOff>52870</xdr:rowOff>
    </xdr:from>
    <xdr:to>
      <xdr:col>18</xdr:col>
      <xdr:colOff>970844</xdr:colOff>
      <xdr:row>4</xdr:row>
      <xdr:rowOff>113830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D6623AFB-3059-4478-A4EF-A8449B22A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044" y="237020"/>
          <a:ext cx="914400" cy="518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18</xdr:col>
      <xdr:colOff>56444</xdr:colOff>
      <xdr:row>1</xdr:row>
      <xdr:rowOff>52870</xdr:rowOff>
    </xdr:from>
    <xdr:to>
      <xdr:col>18</xdr:col>
      <xdr:colOff>970844</xdr:colOff>
      <xdr:row>4</xdr:row>
      <xdr:rowOff>113830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777DEEA8-E0EF-4C69-BAC2-E1B744F50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044" y="237020"/>
          <a:ext cx="914400" cy="518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18</xdr:col>
      <xdr:colOff>56444</xdr:colOff>
      <xdr:row>1</xdr:row>
      <xdr:rowOff>52870</xdr:rowOff>
    </xdr:from>
    <xdr:to>
      <xdr:col>18</xdr:col>
      <xdr:colOff>970844</xdr:colOff>
      <xdr:row>4</xdr:row>
      <xdr:rowOff>113830</xdr:rowOff>
    </xdr:to>
    <xdr:pic>
      <xdr:nvPicPr>
        <xdr:cNvPr id="16" name="Obraz 3">
          <a:extLst>
            <a:ext uri="{FF2B5EF4-FFF2-40B4-BE49-F238E27FC236}">
              <a16:creationId xmlns:a16="http://schemas.microsoft.com/office/drawing/2014/main" id="{D5EB7EBD-0C18-46B1-AD38-F9CF97AA5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044" y="237020"/>
          <a:ext cx="914400" cy="518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18</xdr:col>
      <xdr:colOff>56444</xdr:colOff>
      <xdr:row>1</xdr:row>
      <xdr:rowOff>52870</xdr:rowOff>
    </xdr:from>
    <xdr:to>
      <xdr:col>18</xdr:col>
      <xdr:colOff>970844</xdr:colOff>
      <xdr:row>4</xdr:row>
      <xdr:rowOff>113830</xdr:rowOff>
    </xdr:to>
    <xdr:pic>
      <xdr:nvPicPr>
        <xdr:cNvPr id="17" name="Obraz 3">
          <a:extLst>
            <a:ext uri="{FF2B5EF4-FFF2-40B4-BE49-F238E27FC236}">
              <a16:creationId xmlns:a16="http://schemas.microsoft.com/office/drawing/2014/main" id="{635CC05A-087B-4E06-9E13-48FFB8C9B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044" y="237020"/>
          <a:ext cx="914400" cy="518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18</xdr:col>
      <xdr:colOff>56444</xdr:colOff>
      <xdr:row>1</xdr:row>
      <xdr:rowOff>52870</xdr:rowOff>
    </xdr:from>
    <xdr:to>
      <xdr:col>18</xdr:col>
      <xdr:colOff>970844</xdr:colOff>
      <xdr:row>4</xdr:row>
      <xdr:rowOff>113830</xdr:rowOff>
    </xdr:to>
    <xdr:pic>
      <xdr:nvPicPr>
        <xdr:cNvPr id="18" name="Obraz 3">
          <a:extLst>
            <a:ext uri="{FF2B5EF4-FFF2-40B4-BE49-F238E27FC236}">
              <a16:creationId xmlns:a16="http://schemas.microsoft.com/office/drawing/2014/main" id="{7CA61D50-1613-45C5-9C50-DBC0D8BF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044" y="237020"/>
          <a:ext cx="914400" cy="518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18</xdr:col>
      <xdr:colOff>56444</xdr:colOff>
      <xdr:row>1</xdr:row>
      <xdr:rowOff>52870</xdr:rowOff>
    </xdr:from>
    <xdr:to>
      <xdr:col>18</xdr:col>
      <xdr:colOff>970844</xdr:colOff>
      <xdr:row>4</xdr:row>
      <xdr:rowOff>113830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2B8269D2-8AD0-4C0A-A7FE-ADBBCA13C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044" y="237020"/>
          <a:ext cx="914400" cy="518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ocday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T152"/>
  <sheetViews>
    <sheetView tabSelected="1" workbookViewId="0">
      <selection activeCell="A111" sqref="A111:M111"/>
    </sheetView>
  </sheetViews>
  <sheetFormatPr defaultColWidth="8.87890625" defaultRowHeight="14.35" x14ac:dyDescent="0.5"/>
  <cols>
    <col min="1" max="1" width="18.64453125" style="1" customWidth="1"/>
    <col min="2" max="2" width="12.29296875" style="1" customWidth="1"/>
    <col min="3" max="3" width="3.87890625" style="1" customWidth="1"/>
    <col min="4" max="4" width="20.29296875" style="1" customWidth="1"/>
    <col min="5" max="5" width="11.64453125" style="56" customWidth="1"/>
    <col min="6" max="12" width="4.3515625" style="1" customWidth="1"/>
    <col min="13" max="13" width="9" style="1" customWidth="1"/>
    <col min="14" max="14" width="3.87890625" style="1" customWidth="1"/>
    <col min="15" max="17" width="17.52734375" style="1" customWidth="1"/>
    <col min="18" max="18" width="13.87890625" style="1" customWidth="1"/>
    <col min="19" max="19" width="14" style="1" customWidth="1"/>
    <col min="20" max="16384" width="8.87890625" style="28"/>
  </cols>
  <sheetData>
    <row r="1" spans="1:20" s="21" customFormat="1" x14ac:dyDescent="0.5">
      <c r="A1" s="200" t="s">
        <v>37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O1" s="194" t="s">
        <v>38</v>
      </c>
      <c r="P1" s="194"/>
      <c r="Q1" s="194"/>
      <c r="R1" s="194"/>
      <c r="S1" s="194"/>
    </row>
    <row r="2" spans="1:20" ht="12" customHeight="1" x14ac:dyDescent="0.5">
      <c r="A2" s="44" t="s">
        <v>39</v>
      </c>
      <c r="B2" s="201" t="s">
        <v>12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3"/>
      <c r="O2" s="22" t="s">
        <v>39</v>
      </c>
      <c r="P2" s="22" t="s">
        <v>22</v>
      </c>
      <c r="Q2" s="23"/>
      <c r="R2" s="23"/>
    </row>
    <row r="3" spans="1:20" ht="12" customHeight="1" x14ac:dyDescent="0.5">
      <c r="A3" s="44" t="s">
        <v>40</v>
      </c>
      <c r="B3" s="204" t="s">
        <v>12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6"/>
      <c r="O3" s="22" t="s">
        <v>40</v>
      </c>
      <c r="P3" s="22" t="s">
        <v>537</v>
      </c>
      <c r="Q3" s="23"/>
      <c r="R3" s="23"/>
    </row>
    <row r="4" spans="1:20" ht="12" customHeight="1" x14ac:dyDescent="0.5">
      <c r="A4" s="44" t="s">
        <v>41</v>
      </c>
      <c r="B4" s="204" t="s">
        <v>12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6"/>
      <c r="O4" s="22" t="s">
        <v>41</v>
      </c>
      <c r="P4" s="22" t="s">
        <v>538</v>
      </c>
      <c r="Q4" s="23"/>
      <c r="R4" s="23"/>
    </row>
    <row r="5" spans="1:20" ht="12" customHeight="1" x14ac:dyDescent="0.5">
      <c r="A5" s="44" t="s">
        <v>42</v>
      </c>
      <c r="B5" s="204" t="s">
        <v>12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6"/>
      <c r="O5" s="22" t="s">
        <v>42</v>
      </c>
      <c r="P5" s="22" t="s">
        <v>23</v>
      </c>
      <c r="Q5" s="23"/>
      <c r="R5" s="23"/>
    </row>
    <row r="6" spans="1:20" ht="12" customHeight="1" x14ac:dyDescent="0.5">
      <c r="A6" s="44" t="s">
        <v>43</v>
      </c>
      <c r="B6" s="204" t="s">
        <v>12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6"/>
      <c r="O6" s="22" t="s">
        <v>43</v>
      </c>
      <c r="P6" s="24">
        <v>9571112091</v>
      </c>
      <c r="Q6" s="23"/>
      <c r="R6" s="23"/>
    </row>
    <row r="7" spans="1:20" ht="12" customHeight="1" x14ac:dyDescent="0.5">
      <c r="A7" s="23"/>
      <c r="B7" s="191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3"/>
      <c r="O7" s="23"/>
      <c r="P7" s="23"/>
      <c r="Q7" s="23"/>
      <c r="R7" s="23"/>
    </row>
    <row r="8" spans="1:20" ht="12" customHeight="1" x14ac:dyDescent="0.5">
      <c r="A8" s="44" t="s">
        <v>44</v>
      </c>
      <c r="B8" s="204" t="s">
        <v>12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6"/>
      <c r="O8" s="22" t="s">
        <v>44</v>
      </c>
      <c r="P8" s="24" t="s">
        <v>45</v>
      </c>
      <c r="Q8" s="23"/>
      <c r="R8" s="23"/>
    </row>
    <row r="9" spans="1:20" ht="12" customHeight="1" x14ac:dyDescent="0.5">
      <c r="A9" s="44" t="s">
        <v>6</v>
      </c>
      <c r="B9" s="204" t="s">
        <v>12</v>
      </c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6"/>
      <c r="O9" s="22" t="s">
        <v>6</v>
      </c>
      <c r="P9" s="45" t="s">
        <v>24</v>
      </c>
      <c r="Q9" s="23"/>
      <c r="R9" s="23"/>
    </row>
    <row r="10" spans="1:20" ht="12" customHeight="1" x14ac:dyDescent="0.5">
      <c r="A10" s="24"/>
      <c r="B10" s="191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3"/>
      <c r="O10" s="23"/>
      <c r="P10" s="210"/>
      <c r="Q10" s="210"/>
      <c r="R10" s="210"/>
    </row>
    <row r="11" spans="1:20" ht="12" customHeight="1" x14ac:dyDescent="0.5">
      <c r="A11" s="24" t="s">
        <v>46</v>
      </c>
      <c r="B11" s="204" t="s">
        <v>12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6"/>
      <c r="O11" s="1" t="s">
        <v>47</v>
      </c>
      <c r="P11" s="211" t="s">
        <v>25</v>
      </c>
      <c r="Q11" s="211"/>
      <c r="R11" s="211"/>
      <c r="S11" s="211"/>
    </row>
    <row r="12" spans="1:20" ht="12" customHeight="1" x14ac:dyDescent="0.5">
      <c r="A12" s="24" t="s">
        <v>46</v>
      </c>
      <c r="B12" s="207" t="s">
        <v>12</v>
      </c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9"/>
      <c r="P12" s="199" t="s">
        <v>48</v>
      </c>
      <c r="Q12" s="199"/>
      <c r="R12" s="199"/>
      <c r="S12" s="199"/>
    </row>
    <row r="13" spans="1:20" ht="12" customHeight="1" x14ac:dyDescent="0.5">
      <c r="A13" s="89"/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P13" s="195"/>
      <c r="Q13" s="196"/>
      <c r="R13" s="196"/>
      <c r="S13" s="196"/>
      <c r="T13" s="1"/>
    </row>
    <row r="14" spans="1:20" s="3" customFormat="1" ht="12" customHeight="1" x14ac:dyDescent="0.5">
      <c r="A14" s="89"/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"/>
      <c r="O14" s="1"/>
      <c r="P14" s="197"/>
      <c r="Q14" s="198"/>
      <c r="R14" s="198"/>
      <c r="S14" s="198"/>
      <c r="T14" s="1"/>
    </row>
    <row r="15" spans="1:20" s="3" customFormat="1" ht="14.5" customHeight="1" x14ac:dyDescent="0.5">
      <c r="A15" s="89"/>
      <c r="B15" s="88"/>
      <c r="C15" s="88"/>
      <c r="D15" s="88"/>
      <c r="E15" s="19"/>
      <c r="F15" s="88"/>
      <c r="G15" s="88"/>
      <c r="H15" s="88"/>
      <c r="I15" s="88"/>
      <c r="J15" s="88"/>
      <c r="K15" s="88"/>
      <c r="L15" s="88"/>
      <c r="M15" s="88"/>
      <c r="N15" s="2"/>
      <c r="O15" s="4"/>
      <c r="P15" s="4"/>
      <c r="Q15" s="4"/>
      <c r="R15" s="43"/>
      <c r="S15" s="43"/>
    </row>
    <row r="16" spans="1:20" s="3" customFormat="1" ht="14.5" customHeight="1" x14ac:dyDescent="0.5">
      <c r="A16" s="194" t="s">
        <v>539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</row>
    <row r="17" spans="1:19" s="3" customFormat="1" ht="14.5" customHeight="1" x14ac:dyDescent="0.5">
      <c r="A17" s="5"/>
      <c r="B17" s="1"/>
      <c r="C17" s="1"/>
      <c r="D17" s="1"/>
      <c r="E17" s="46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s="3" customFormat="1" ht="15.5" customHeight="1" x14ac:dyDescent="0.5">
      <c r="A18" s="221" t="s">
        <v>49</v>
      </c>
      <c r="B18" s="221"/>
      <c r="C18" s="221"/>
      <c r="D18" s="221"/>
      <c r="E18" s="221"/>
      <c r="F18" s="221"/>
      <c r="G18" s="221"/>
      <c r="H18" s="221"/>
      <c r="I18" s="221"/>
      <c r="J18" s="189">
        <f>SUM(M29:M74)</f>
        <v>0</v>
      </c>
      <c r="K18" s="189"/>
      <c r="L18" s="189"/>
      <c r="M18" s="189"/>
      <c r="N18" s="88"/>
      <c r="O18" s="212" t="s">
        <v>50</v>
      </c>
      <c r="P18" s="213"/>
      <c r="Q18" s="213"/>
      <c r="R18" s="216">
        <f>SUM(R29:R135)</f>
        <v>0</v>
      </c>
      <c r="S18" s="217"/>
    </row>
    <row r="19" spans="1:19" s="3" customFormat="1" ht="15.5" customHeight="1" x14ac:dyDescent="0.5">
      <c r="A19" s="190" t="s">
        <v>51</v>
      </c>
      <c r="B19" s="190"/>
      <c r="C19" s="190"/>
      <c r="D19" s="190"/>
      <c r="E19" s="190"/>
      <c r="F19" s="190"/>
      <c r="G19" s="190"/>
      <c r="H19" s="190"/>
      <c r="I19" s="190"/>
      <c r="J19" s="189">
        <f>SUM(M77:M86)</f>
        <v>0</v>
      </c>
      <c r="K19" s="189"/>
      <c r="L19" s="189"/>
      <c r="M19" s="189"/>
      <c r="N19" s="88"/>
      <c r="O19" s="214"/>
      <c r="P19" s="215"/>
      <c r="Q19" s="215"/>
      <c r="R19" s="218"/>
      <c r="S19" s="219"/>
    </row>
    <row r="20" spans="1:19" s="3" customFormat="1" ht="15.5" customHeight="1" x14ac:dyDescent="0.5">
      <c r="A20" s="190" t="s">
        <v>52</v>
      </c>
      <c r="B20" s="190"/>
      <c r="C20" s="190"/>
      <c r="D20" s="190"/>
      <c r="E20" s="190"/>
      <c r="F20" s="190"/>
      <c r="G20" s="190"/>
      <c r="H20" s="190"/>
      <c r="I20" s="190"/>
      <c r="J20" s="189">
        <f>SUM(M89:M104)</f>
        <v>0</v>
      </c>
      <c r="K20" s="189"/>
      <c r="L20" s="189"/>
      <c r="M20" s="189"/>
      <c r="N20" s="88"/>
      <c r="O20" s="214"/>
      <c r="P20" s="215"/>
      <c r="Q20" s="215"/>
      <c r="R20" s="218"/>
      <c r="S20" s="219"/>
    </row>
    <row r="21" spans="1:19" s="3" customFormat="1" ht="15.5" customHeight="1" x14ac:dyDescent="0.5">
      <c r="A21" s="190" t="s">
        <v>53</v>
      </c>
      <c r="B21" s="190"/>
      <c r="C21" s="190"/>
      <c r="D21" s="190"/>
      <c r="E21" s="190"/>
      <c r="F21" s="190"/>
      <c r="G21" s="190"/>
      <c r="H21" s="190"/>
      <c r="I21" s="190"/>
      <c r="J21" s="189">
        <f>SUM(M107:M110)</f>
        <v>0</v>
      </c>
      <c r="K21" s="189"/>
      <c r="L21" s="189"/>
      <c r="M21" s="189"/>
      <c r="N21" s="88"/>
      <c r="O21" s="214"/>
      <c r="P21" s="215"/>
      <c r="Q21" s="215"/>
      <c r="R21" s="218"/>
      <c r="S21" s="219"/>
    </row>
    <row r="22" spans="1:19" s="3" customFormat="1" ht="15.5" customHeight="1" x14ac:dyDescent="0.5">
      <c r="A22" s="190" t="s">
        <v>54</v>
      </c>
      <c r="B22" s="190"/>
      <c r="C22" s="190"/>
      <c r="D22" s="190"/>
      <c r="E22" s="190"/>
      <c r="F22" s="190"/>
      <c r="G22" s="190"/>
      <c r="H22" s="190"/>
      <c r="I22" s="190"/>
      <c r="J22" s="189">
        <f>SUM(M113:M121)</f>
        <v>0</v>
      </c>
      <c r="K22" s="189"/>
      <c r="L22" s="189"/>
      <c r="M22" s="189"/>
      <c r="N22" s="88"/>
      <c r="O22" s="214"/>
      <c r="P22" s="215"/>
      <c r="Q22" s="215"/>
      <c r="R22" s="218"/>
      <c r="S22" s="219"/>
    </row>
    <row r="23" spans="1:19" s="3" customFormat="1" ht="15.5" customHeight="1" x14ac:dyDescent="0.5">
      <c r="A23" s="190" t="s">
        <v>540</v>
      </c>
      <c r="B23" s="190"/>
      <c r="C23" s="190"/>
      <c r="D23" s="190"/>
      <c r="E23" s="190"/>
      <c r="F23" s="190"/>
      <c r="G23" s="190"/>
      <c r="H23" s="190"/>
      <c r="I23" s="190"/>
      <c r="J23" s="189">
        <f>SUM(M124:M127)</f>
        <v>0</v>
      </c>
      <c r="K23" s="189"/>
      <c r="L23" s="189"/>
      <c r="M23" s="189"/>
      <c r="N23" s="88"/>
      <c r="O23" s="214"/>
      <c r="P23" s="215"/>
      <c r="Q23" s="215"/>
      <c r="R23" s="218"/>
      <c r="S23" s="219"/>
    </row>
    <row r="24" spans="1:19" s="3" customFormat="1" ht="15.5" customHeight="1" x14ac:dyDescent="0.5">
      <c r="A24" s="190" t="s">
        <v>541</v>
      </c>
      <c r="B24" s="190"/>
      <c r="C24" s="190"/>
      <c r="D24" s="190"/>
      <c r="E24" s="190"/>
      <c r="F24" s="190"/>
      <c r="G24" s="190"/>
      <c r="H24" s="190"/>
      <c r="I24" s="190"/>
      <c r="J24" s="189">
        <f>SUM(M128:M131)</f>
        <v>0</v>
      </c>
      <c r="K24" s="189"/>
      <c r="L24" s="189"/>
      <c r="M24" s="189"/>
      <c r="N24" s="88"/>
      <c r="O24" s="214"/>
      <c r="P24" s="215"/>
      <c r="Q24" s="215"/>
      <c r="R24" s="218"/>
      <c r="S24" s="219"/>
    </row>
    <row r="25" spans="1:19" s="3" customFormat="1" ht="15.5" customHeight="1" x14ac:dyDescent="0.5">
      <c r="A25" s="190" t="s">
        <v>542</v>
      </c>
      <c r="B25" s="190"/>
      <c r="C25" s="190"/>
      <c r="D25" s="190"/>
      <c r="E25" s="190"/>
      <c r="F25" s="190"/>
      <c r="G25" s="190"/>
      <c r="H25" s="190"/>
      <c r="I25" s="190"/>
      <c r="J25" s="189">
        <f>SUM(M132:M135)</f>
        <v>0</v>
      </c>
      <c r="K25" s="189"/>
      <c r="L25" s="189"/>
      <c r="M25" s="189"/>
      <c r="N25" s="88"/>
      <c r="O25" s="184" t="s">
        <v>55</v>
      </c>
      <c r="P25" s="185"/>
      <c r="Q25" s="185"/>
      <c r="R25" s="186">
        <f>((SUMPRODUCT(M29:M135,S29:S135))/1.23)-R18</f>
        <v>0</v>
      </c>
      <c r="S25" s="187"/>
    </row>
    <row r="26" spans="1:19" s="3" customFormat="1" ht="14.5" customHeight="1" x14ac:dyDescent="0.5">
      <c r="A26" s="6"/>
      <c r="B26" s="42"/>
      <c r="D26" s="42"/>
      <c r="E26" s="42"/>
      <c r="N26" s="2"/>
      <c r="O26" s="4"/>
      <c r="P26" s="4"/>
      <c r="Q26" s="4"/>
      <c r="R26" s="7"/>
      <c r="S26" s="7"/>
    </row>
    <row r="27" spans="1:19" s="9" customFormat="1" ht="19.25" customHeight="1" x14ac:dyDescent="0.5">
      <c r="A27" s="182" t="s">
        <v>56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8"/>
      <c r="O27" s="91">
        <v>0.32</v>
      </c>
      <c r="P27" s="92">
        <v>0.37</v>
      </c>
      <c r="Q27" s="47">
        <v>0.42</v>
      </c>
      <c r="R27" s="188"/>
      <c r="S27" s="188"/>
    </row>
    <row r="28" spans="1:19" s="3" customFormat="1" ht="31.25" customHeight="1" x14ac:dyDescent="0.5">
      <c r="A28" s="86" t="s">
        <v>57</v>
      </c>
      <c r="B28" s="86" t="s">
        <v>9</v>
      </c>
      <c r="C28" s="183" t="s">
        <v>58</v>
      </c>
      <c r="D28" s="183"/>
      <c r="E28" s="86"/>
      <c r="F28" s="48" t="s">
        <v>11</v>
      </c>
      <c r="G28" s="48" t="s">
        <v>1</v>
      </c>
      <c r="H28" s="48" t="s">
        <v>2</v>
      </c>
      <c r="I28" s="48" t="s">
        <v>3</v>
      </c>
      <c r="J28" s="48" t="s">
        <v>4</v>
      </c>
      <c r="K28" s="48" t="s">
        <v>7</v>
      </c>
      <c r="L28" s="48"/>
      <c r="M28" s="86" t="s">
        <v>31</v>
      </c>
      <c r="N28" s="10"/>
      <c r="O28" s="93" t="s">
        <v>543</v>
      </c>
      <c r="P28" s="94" t="s">
        <v>544</v>
      </c>
      <c r="Q28" s="95" t="s">
        <v>545</v>
      </c>
      <c r="R28" s="27" t="s">
        <v>59</v>
      </c>
      <c r="S28" s="49" t="s">
        <v>60</v>
      </c>
    </row>
    <row r="29" spans="1:19" ht="19.5" customHeight="1" x14ac:dyDescent="0.45">
      <c r="A29" s="2" t="s">
        <v>20</v>
      </c>
      <c r="B29" s="2" t="s">
        <v>546</v>
      </c>
      <c r="C29" s="123"/>
      <c r="D29" s="13" t="s">
        <v>61</v>
      </c>
      <c r="E29" s="103" t="s">
        <v>372</v>
      </c>
      <c r="F29" s="120"/>
      <c r="G29" s="120"/>
      <c r="H29" s="120"/>
      <c r="I29" s="120"/>
      <c r="J29" s="120"/>
      <c r="K29" s="120"/>
      <c r="L29" s="176"/>
      <c r="M29" s="2">
        <f t="shared" ref="M29:M60" si="0">SUM(F29:K29)</f>
        <v>0</v>
      </c>
      <c r="N29" s="2"/>
      <c r="O29" s="50">
        <f t="shared" ref="O29:O33" si="1">ROUND((S29-(S29*O$27))/1.23,1)</f>
        <v>143.19999999999999</v>
      </c>
      <c r="P29" s="50">
        <f>ROUND((S29-(S29*P$27))/1.23,1)</f>
        <v>132.69999999999999</v>
      </c>
      <c r="Q29" s="50">
        <f t="shared" ref="Q29:Q33" si="2">ROUND((S29-(S29*Q$27))/1.23,1)</f>
        <v>122.1</v>
      </c>
      <c r="R29" s="50">
        <f t="shared" ref="R29:R60" si="3">IF(O$136=1,O29*M29,IF(P$136=2,M29*P29,IF(Q$136=3,Q29*M29,0)))</f>
        <v>0</v>
      </c>
      <c r="S29" s="51">
        <v>259</v>
      </c>
    </row>
    <row r="30" spans="1:19" ht="19.5" customHeight="1" x14ac:dyDescent="0.45">
      <c r="A30" s="2" t="s">
        <v>20</v>
      </c>
      <c r="B30" s="2" t="s">
        <v>546</v>
      </c>
      <c r="C30" s="65"/>
      <c r="D30" s="13" t="s">
        <v>63</v>
      </c>
      <c r="E30" s="103" t="s">
        <v>372</v>
      </c>
      <c r="F30" s="120"/>
      <c r="G30" s="120"/>
      <c r="H30" s="120"/>
      <c r="I30" s="120"/>
      <c r="J30" s="120"/>
      <c r="K30" s="120"/>
      <c r="L30" s="176"/>
      <c r="M30" s="2">
        <f t="shared" si="0"/>
        <v>0</v>
      </c>
      <c r="N30" s="2"/>
      <c r="O30" s="50">
        <f t="shared" si="1"/>
        <v>143.19999999999999</v>
      </c>
      <c r="P30" s="50">
        <f t="shared" ref="P30:P33" si="4">ROUND((S30-(S30*P$27))/1.23,1)</f>
        <v>132.69999999999999</v>
      </c>
      <c r="Q30" s="50">
        <f t="shared" si="2"/>
        <v>122.1</v>
      </c>
      <c r="R30" s="50">
        <f t="shared" si="3"/>
        <v>0</v>
      </c>
      <c r="S30" s="51">
        <v>259</v>
      </c>
    </row>
    <row r="31" spans="1:19" ht="19.5" customHeight="1" x14ac:dyDescent="0.45">
      <c r="A31" s="2" t="s">
        <v>20</v>
      </c>
      <c r="B31" s="2" t="s">
        <v>546</v>
      </c>
      <c r="C31" s="67"/>
      <c r="D31" s="13" t="s">
        <v>82</v>
      </c>
      <c r="E31" s="103" t="s">
        <v>372</v>
      </c>
      <c r="F31" s="120"/>
      <c r="G31" s="120"/>
      <c r="H31" s="120"/>
      <c r="I31" s="120"/>
      <c r="J31" s="120"/>
      <c r="K31" s="120"/>
      <c r="L31" s="176"/>
      <c r="M31" s="2">
        <f t="shared" si="0"/>
        <v>0</v>
      </c>
      <c r="N31" s="2"/>
      <c r="O31" s="50">
        <f t="shared" si="1"/>
        <v>143.19999999999999</v>
      </c>
      <c r="P31" s="50">
        <f t="shared" si="4"/>
        <v>132.69999999999999</v>
      </c>
      <c r="Q31" s="50">
        <f t="shared" si="2"/>
        <v>122.1</v>
      </c>
      <c r="R31" s="50">
        <f t="shared" si="3"/>
        <v>0</v>
      </c>
      <c r="S31" s="51">
        <v>259</v>
      </c>
    </row>
    <row r="32" spans="1:19" ht="19.5" customHeight="1" x14ac:dyDescent="0.45">
      <c r="A32" s="2" t="s">
        <v>20</v>
      </c>
      <c r="B32" s="2" t="s">
        <v>26</v>
      </c>
      <c r="C32" s="123"/>
      <c r="D32" s="13" t="s">
        <v>61</v>
      </c>
      <c r="E32" s="102" t="s">
        <v>65</v>
      </c>
      <c r="F32" s="120"/>
      <c r="G32" s="120"/>
      <c r="H32" s="120"/>
      <c r="I32" s="120"/>
      <c r="J32" s="120"/>
      <c r="K32" s="120"/>
      <c r="L32" s="176"/>
      <c r="M32" s="2">
        <f t="shared" si="0"/>
        <v>0</v>
      </c>
      <c r="N32" s="2"/>
      <c r="O32" s="50">
        <f t="shared" si="1"/>
        <v>110</v>
      </c>
      <c r="P32" s="50">
        <f t="shared" si="4"/>
        <v>101.9</v>
      </c>
      <c r="Q32" s="50">
        <f t="shared" si="2"/>
        <v>93.8</v>
      </c>
      <c r="R32" s="50">
        <f t="shared" si="3"/>
        <v>0</v>
      </c>
      <c r="S32" s="51">
        <v>199</v>
      </c>
    </row>
    <row r="33" spans="1:20" ht="19.5" customHeight="1" x14ac:dyDescent="0.45">
      <c r="A33" s="2" t="s">
        <v>20</v>
      </c>
      <c r="B33" s="2" t="s">
        <v>26</v>
      </c>
      <c r="C33" s="70"/>
      <c r="D33" s="37" t="s">
        <v>81</v>
      </c>
      <c r="E33" s="103"/>
      <c r="F33" s="120"/>
      <c r="G33" s="120"/>
      <c r="H33" s="120"/>
      <c r="I33" s="120"/>
      <c r="J33" s="120"/>
      <c r="K33" s="120"/>
      <c r="L33" s="176"/>
      <c r="M33" s="2">
        <f t="shared" si="0"/>
        <v>0</v>
      </c>
      <c r="N33" s="2"/>
      <c r="O33" s="50">
        <f t="shared" si="1"/>
        <v>110</v>
      </c>
      <c r="P33" s="50">
        <f t="shared" si="4"/>
        <v>101.9</v>
      </c>
      <c r="Q33" s="50">
        <f t="shared" si="2"/>
        <v>93.8</v>
      </c>
      <c r="R33" s="50">
        <f t="shared" si="3"/>
        <v>0</v>
      </c>
      <c r="S33" s="51">
        <v>199</v>
      </c>
    </row>
    <row r="34" spans="1:20" ht="19.5" customHeight="1" x14ac:dyDescent="0.45">
      <c r="A34" s="2" t="s">
        <v>20</v>
      </c>
      <c r="B34" s="2" t="s">
        <v>34</v>
      </c>
      <c r="C34" s="123"/>
      <c r="D34" s="13" t="s">
        <v>61</v>
      </c>
      <c r="E34" s="103"/>
      <c r="F34" s="120"/>
      <c r="G34" s="120"/>
      <c r="H34" s="120"/>
      <c r="I34" s="120"/>
      <c r="J34" s="120"/>
      <c r="K34" s="120"/>
      <c r="L34" s="176"/>
      <c r="M34" s="2">
        <f t="shared" si="0"/>
        <v>0</v>
      </c>
      <c r="N34" s="2"/>
      <c r="O34" s="50">
        <f>ROUND((S34-(S34*O$27))/1.23,1)</f>
        <v>110</v>
      </c>
      <c r="P34" s="50">
        <f>ROUND((S34-(S34*P$27))/1.23,1)</f>
        <v>101.9</v>
      </c>
      <c r="Q34" s="50">
        <f>ROUND((S34-(S34*Q$27))/1.23,1)</f>
        <v>93.8</v>
      </c>
      <c r="R34" s="50">
        <f t="shared" si="3"/>
        <v>0</v>
      </c>
      <c r="S34" s="51">
        <v>199</v>
      </c>
      <c r="T34" s="29"/>
    </row>
    <row r="35" spans="1:20" ht="19.5" customHeight="1" x14ac:dyDescent="0.45">
      <c r="A35" s="2" t="s">
        <v>20</v>
      </c>
      <c r="B35" s="2" t="s">
        <v>34</v>
      </c>
      <c r="C35" s="63"/>
      <c r="D35" s="13" t="s">
        <v>62</v>
      </c>
      <c r="E35" s="103"/>
      <c r="F35" s="120"/>
      <c r="G35" s="120"/>
      <c r="H35" s="120"/>
      <c r="I35" s="120"/>
      <c r="J35" s="120"/>
      <c r="K35" s="120"/>
      <c r="L35" s="176"/>
      <c r="M35" s="2">
        <f t="shared" si="0"/>
        <v>0</v>
      </c>
      <c r="N35" s="2"/>
      <c r="O35" s="50">
        <f t="shared" ref="O35:O60" si="5">ROUND((S35-(S35*O$27))/1.23,1)</f>
        <v>110</v>
      </c>
      <c r="P35" s="50">
        <f t="shared" ref="P35:P60" si="6">ROUND((S35-(S35*P$27))/1.23,1)</f>
        <v>101.9</v>
      </c>
      <c r="Q35" s="50">
        <f t="shared" ref="Q35:Q60" si="7">ROUND((S35-(S35*Q$27))/1.23,1)</f>
        <v>93.8</v>
      </c>
      <c r="R35" s="50">
        <f t="shared" si="3"/>
        <v>0</v>
      </c>
      <c r="S35" s="51">
        <v>199</v>
      </c>
    </row>
    <row r="36" spans="1:20" ht="19.5" customHeight="1" x14ac:dyDescent="0.45">
      <c r="A36" s="2" t="s">
        <v>20</v>
      </c>
      <c r="B36" s="2" t="s">
        <v>34</v>
      </c>
      <c r="C36" s="65"/>
      <c r="D36" s="13" t="s">
        <v>63</v>
      </c>
      <c r="E36" s="103"/>
      <c r="F36" s="120"/>
      <c r="G36" s="120"/>
      <c r="H36" s="120"/>
      <c r="I36" s="120"/>
      <c r="J36" s="120"/>
      <c r="K36" s="120"/>
      <c r="L36" s="176"/>
      <c r="M36" s="2">
        <f t="shared" si="0"/>
        <v>0</v>
      </c>
      <c r="N36" s="2"/>
      <c r="O36" s="50">
        <f t="shared" si="5"/>
        <v>110</v>
      </c>
      <c r="P36" s="50">
        <f t="shared" si="6"/>
        <v>101.9</v>
      </c>
      <c r="Q36" s="50">
        <f t="shared" si="7"/>
        <v>93.8</v>
      </c>
      <c r="R36" s="50">
        <f t="shared" si="3"/>
        <v>0</v>
      </c>
      <c r="S36" s="51">
        <v>199</v>
      </c>
    </row>
    <row r="37" spans="1:20" ht="19.5" customHeight="1" x14ac:dyDescent="0.45">
      <c r="A37" s="2" t="s">
        <v>20</v>
      </c>
      <c r="B37" s="2" t="s">
        <v>547</v>
      </c>
      <c r="C37" s="67"/>
      <c r="D37" s="13" t="s">
        <v>548</v>
      </c>
      <c r="E37" s="103" t="s">
        <v>372</v>
      </c>
      <c r="F37" s="120"/>
      <c r="G37" s="120"/>
      <c r="H37" s="120"/>
      <c r="I37" s="120"/>
      <c r="J37" s="120"/>
      <c r="K37" s="120"/>
      <c r="L37" s="176"/>
      <c r="M37" s="2">
        <f t="shared" si="0"/>
        <v>0</v>
      </c>
      <c r="N37" s="2"/>
      <c r="O37" s="50">
        <f t="shared" si="5"/>
        <v>110</v>
      </c>
      <c r="P37" s="50">
        <f t="shared" si="6"/>
        <v>101.9</v>
      </c>
      <c r="Q37" s="50">
        <f t="shared" si="7"/>
        <v>93.8</v>
      </c>
      <c r="R37" s="50">
        <f t="shared" si="3"/>
        <v>0</v>
      </c>
      <c r="S37" s="51">
        <v>199</v>
      </c>
    </row>
    <row r="38" spans="1:20" ht="19.5" customHeight="1" x14ac:dyDescent="0.45">
      <c r="A38" s="2" t="s">
        <v>20</v>
      </c>
      <c r="B38" s="2" t="s">
        <v>547</v>
      </c>
      <c r="C38" s="63"/>
      <c r="D38" s="13" t="s">
        <v>62</v>
      </c>
      <c r="E38" s="103" t="s">
        <v>372</v>
      </c>
      <c r="F38" s="120"/>
      <c r="G38" s="120"/>
      <c r="H38" s="120"/>
      <c r="I38" s="120"/>
      <c r="J38" s="120"/>
      <c r="K38" s="120"/>
      <c r="L38" s="176"/>
      <c r="M38" s="2">
        <f t="shared" si="0"/>
        <v>0</v>
      </c>
      <c r="N38" s="2"/>
      <c r="O38" s="50">
        <f t="shared" si="5"/>
        <v>110</v>
      </c>
      <c r="P38" s="50">
        <f t="shared" si="6"/>
        <v>101.9</v>
      </c>
      <c r="Q38" s="50">
        <f t="shared" si="7"/>
        <v>93.8</v>
      </c>
      <c r="R38" s="50">
        <f t="shared" si="3"/>
        <v>0</v>
      </c>
      <c r="S38" s="51">
        <v>199</v>
      </c>
    </row>
    <row r="39" spans="1:20" ht="19.5" customHeight="1" x14ac:dyDescent="0.45">
      <c r="A39" s="2" t="s">
        <v>20</v>
      </c>
      <c r="B39" s="2" t="s">
        <v>547</v>
      </c>
      <c r="C39" s="98"/>
      <c r="D39" s="13" t="s">
        <v>369</v>
      </c>
      <c r="E39" s="103" t="s">
        <v>372</v>
      </c>
      <c r="F39" s="120"/>
      <c r="G39" s="120"/>
      <c r="H39" s="120"/>
      <c r="I39" s="120"/>
      <c r="J39" s="120"/>
      <c r="K39" s="120"/>
      <c r="L39" s="176"/>
      <c r="M39" s="2">
        <f t="shared" si="0"/>
        <v>0</v>
      </c>
      <c r="N39" s="2"/>
      <c r="O39" s="50">
        <f t="shared" si="5"/>
        <v>110</v>
      </c>
      <c r="P39" s="50">
        <f t="shared" si="6"/>
        <v>101.9</v>
      </c>
      <c r="Q39" s="50">
        <f t="shared" si="7"/>
        <v>93.8</v>
      </c>
      <c r="R39" s="50">
        <f t="shared" si="3"/>
        <v>0</v>
      </c>
      <c r="S39" s="51">
        <v>199</v>
      </c>
    </row>
    <row r="40" spans="1:20" ht="19.5" customHeight="1" x14ac:dyDescent="0.45">
      <c r="A40" s="2" t="s">
        <v>20</v>
      </c>
      <c r="B40" s="2" t="s">
        <v>368</v>
      </c>
      <c r="C40" s="98"/>
      <c r="D40" s="13" t="s">
        <v>369</v>
      </c>
      <c r="E40" s="103"/>
      <c r="F40" s="120"/>
      <c r="G40" s="120"/>
      <c r="H40" s="120"/>
      <c r="I40" s="120"/>
      <c r="J40" s="120"/>
      <c r="K40" s="120"/>
      <c r="L40" s="176"/>
      <c r="M40" s="2">
        <f t="shared" si="0"/>
        <v>0</v>
      </c>
      <c r="N40" s="2"/>
      <c r="O40" s="50">
        <f t="shared" si="5"/>
        <v>110</v>
      </c>
      <c r="P40" s="50">
        <f t="shared" si="6"/>
        <v>101.9</v>
      </c>
      <c r="Q40" s="50">
        <f t="shared" si="7"/>
        <v>93.8</v>
      </c>
      <c r="R40" s="50">
        <f t="shared" si="3"/>
        <v>0</v>
      </c>
      <c r="S40" s="51">
        <v>199</v>
      </c>
    </row>
    <row r="41" spans="1:20" ht="19.5" customHeight="1" x14ac:dyDescent="0.45">
      <c r="A41" s="2" t="s">
        <v>20</v>
      </c>
      <c r="B41" s="2" t="s">
        <v>368</v>
      </c>
      <c r="C41" s="97"/>
      <c r="D41" s="13" t="s">
        <v>370</v>
      </c>
      <c r="E41" s="103"/>
      <c r="F41" s="120"/>
      <c r="G41" s="120"/>
      <c r="H41" s="120"/>
      <c r="I41" s="120"/>
      <c r="J41" s="120"/>
      <c r="K41" s="120"/>
      <c r="L41" s="176"/>
      <c r="M41" s="2">
        <f t="shared" si="0"/>
        <v>0</v>
      </c>
      <c r="N41" s="2"/>
      <c r="O41" s="50">
        <f t="shared" si="5"/>
        <v>110</v>
      </c>
      <c r="P41" s="50">
        <f t="shared" si="6"/>
        <v>101.9</v>
      </c>
      <c r="Q41" s="50">
        <f t="shared" si="7"/>
        <v>93.8</v>
      </c>
      <c r="R41" s="50">
        <f t="shared" si="3"/>
        <v>0</v>
      </c>
      <c r="S41" s="51">
        <v>199</v>
      </c>
    </row>
    <row r="42" spans="1:20" ht="19.5" customHeight="1" x14ac:dyDescent="0.45">
      <c r="A42" s="2" t="s">
        <v>20</v>
      </c>
      <c r="B42" s="2" t="s">
        <v>368</v>
      </c>
      <c r="C42" s="99"/>
      <c r="D42" s="13" t="s">
        <v>105</v>
      </c>
      <c r="E42" s="103"/>
      <c r="F42" s="121"/>
      <c r="G42" s="121"/>
      <c r="H42" s="121"/>
      <c r="I42" s="121"/>
      <c r="J42" s="121"/>
      <c r="K42" s="121"/>
      <c r="L42" s="176"/>
      <c r="M42" s="2">
        <f t="shared" si="0"/>
        <v>0</v>
      </c>
      <c r="N42" s="2"/>
      <c r="O42" s="50">
        <f t="shared" si="5"/>
        <v>110</v>
      </c>
      <c r="P42" s="50">
        <f t="shared" si="6"/>
        <v>101.9</v>
      </c>
      <c r="Q42" s="50">
        <f t="shared" si="7"/>
        <v>93.8</v>
      </c>
      <c r="R42" s="50">
        <f t="shared" si="3"/>
        <v>0</v>
      </c>
      <c r="S42" s="51">
        <v>199</v>
      </c>
    </row>
    <row r="43" spans="1:20" ht="19.5" customHeight="1" x14ac:dyDescent="0.45">
      <c r="A43" s="124" t="s">
        <v>21</v>
      </c>
      <c r="B43" s="124" t="s">
        <v>104</v>
      </c>
      <c r="C43" s="132"/>
      <c r="D43" s="126" t="s">
        <v>82</v>
      </c>
      <c r="E43" s="127"/>
      <c r="F43" s="122"/>
      <c r="G43" s="122"/>
      <c r="H43" s="122"/>
      <c r="I43" s="122"/>
      <c r="J43" s="122"/>
      <c r="K43" s="122"/>
      <c r="L43" s="177"/>
      <c r="M43" s="124">
        <f t="shared" si="0"/>
        <v>0</v>
      </c>
      <c r="N43" s="124"/>
      <c r="O43" s="128">
        <f t="shared" si="5"/>
        <v>159.80000000000001</v>
      </c>
      <c r="P43" s="128">
        <f t="shared" si="6"/>
        <v>148</v>
      </c>
      <c r="Q43" s="128">
        <f t="shared" si="7"/>
        <v>136.30000000000001</v>
      </c>
      <c r="R43" s="128">
        <f t="shared" si="3"/>
        <v>0</v>
      </c>
      <c r="S43" s="129">
        <v>289</v>
      </c>
    </row>
    <row r="44" spans="1:20" ht="19.5" customHeight="1" x14ac:dyDescent="0.45">
      <c r="A44" s="2" t="s">
        <v>21</v>
      </c>
      <c r="B44" s="2" t="s">
        <v>104</v>
      </c>
      <c r="C44" s="125"/>
      <c r="D44" s="13" t="s">
        <v>105</v>
      </c>
      <c r="E44" s="103"/>
      <c r="F44" s="120"/>
      <c r="G44" s="120"/>
      <c r="H44" s="120"/>
      <c r="I44" s="120"/>
      <c r="J44" s="120"/>
      <c r="K44" s="120"/>
      <c r="L44" s="176"/>
      <c r="M44" s="2">
        <f t="shared" si="0"/>
        <v>0</v>
      </c>
      <c r="N44" s="2"/>
      <c r="O44" s="50">
        <f t="shared" si="5"/>
        <v>159.80000000000001</v>
      </c>
      <c r="P44" s="50">
        <f t="shared" si="6"/>
        <v>148</v>
      </c>
      <c r="Q44" s="50">
        <f t="shared" si="7"/>
        <v>136.30000000000001</v>
      </c>
      <c r="R44" s="50">
        <f t="shared" si="3"/>
        <v>0</v>
      </c>
      <c r="S44" s="51">
        <v>289</v>
      </c>
    </row>
    <row r="45" spans="1:20" ht="19.5" customHeight="1" x14ac:dyDescent="0.45">
      <c r="A45" s="2" t="s">
        <v>21</v>
      </c>
      <c r="B45" s="2" t="s">
        <v>104</v>
      </c>
      <c r="C45" s="65"/>
      <c r="D45" s="13" t="s">
        <v>63</v>
      </c>
      <c r="E45" s="103"/>
      <c r="F45" s="120"/>
      <c r="G45" s="120"/>
      <c r="H45" s="120"/>
      <c r="I45" s="120"/>
      <c r="J45" s="120"/>
      <c r="K45" s="120"/>
      <c r="L45" s="176"/>
      <c r="M45" s="2">
        <f t="shared" si="0"/>
        <v>0</v>
      </c>
      <c r="N45" s="2"/>
      <c r="O45" s="50">
        <f t="shared" si="5"/>
        <v>159.80000000000001</v>
      </c>
      <c r="P45" s="50">
        <f t="shared" si="6"/>
        <v>148</v>
      </c>
      <c r="Q45" s="50">
        <f t="shared" si="7"/>
        <v>136.30000000000001</v>
      </c>
      <c r="R45" s="50">
        <f t="shared" si="3"/>
        <v>0</v>
      </c>
      <c r="S45" s="51">
        <v>289</v>
      </c>
    </row>
    <row r="46" spans="1:20" ht="19.5" customHeight="1" x14ac:dyDescent="0.45">
      <c r="A46" s="2" t="s">
        <v>21</v>
      </c>
      <c r="B46" s="2" t="s">
        <v>27</v>
      </c>
      <c r="C46" s="62"/>
      <c r="D46" s="13" t="s">
        <v>66</v>
      </c>
      <c r="E46" s="39"/>
      <c r="F46" s="120"/>
      <c r="G46" s="120"/>
      <c r="H46" s="120"/>
      <c r="I46" s="120"/>
      <c r="J46" s="120"/>
      <c r="K46" s="120"/>
      <c r="L46" s="176"/>
      <c r="M46" s="2">
        <f t="shared" si="0"/>
        <v>0</v>
      </c>
      <c r="N46" s="2"/>
      <c r="O46" s="50">
        <f t="shared" si="5"/>
        <v>159.80000000000001</v>
      </c>
      <c r="P46" s="50">
        <f t="shared" si="6"/>
        <v>148</v>
      </c>
      <c r="Q46" s="50">
        <f t="shared" si="7"/>
        <v>136.30000000000001</v>
      </c>
      <c r="R46" s="50">
        <f t="shared" si="3"/>
        <v>0</v>
      </c>
      <c r="S46" s="51">
        <v>289</v>
      </c>
    </row>
    <row r="47" spans="1:20" ht="19.5" customHeight="1" x14ac:dyDescent="0.45">
      <c r="A47" s="2" t="s">
        <v>21</v>
      </c>
      <c r="B47" s="2" t="s">
        <v>27</v>
      </c>
      <c r="C47" s="67"/>
      <c r="D47" s="13" t="s">
        <v>549</v>
      </c>
      <c r="E47" s="102" t="s">
        <v>65</v>
      </c>
      <c r="F47" s="120"/>
      <c r="G47" s="120"/>
      <c r="H47" s="120"/>
      <c r="I47" s="120"/>
      <c r="J47" s="120"/>
      <c r="K47" s="120"/>
      <c r="L47" s="176"/>
      <c r="M47" s="2">
        <f t="shared" si="0"/>
        <v>0</v>
      </c>
      <c r="N47" s="2"/>
      <c r="O47" s="50">
        <f t="shared" si="5"/>
        <v>159.80000000000001</v>
      </c>
      <c r="P47" s="50">
        <f t="shared" si="6"/>
        <v>148</v>
      </c>
      <c r="Q47" s="50">
        <f t="shared" si="7"/>
        <v>136.30000000000001</v>
      </c>
      <c r="R47" s="50">
        <f t="shared" si="3"/>
        <v>0</v>
      </c>
      <c r="S47" s="51">
        <v>289</v>
      </c>
    </row>
    <row r="48" spans="1:20" ht="19.5" customHeight="1" x14ac:dyDescent="0.45">
      <c r="A48" s="2" t="s">
        <v>21</v>
      </c>
      <c r="B48" s="2" t="s">
        <v>27</v>
      </c>
      <c r="C48" s="65"/>
      <c r="D48" s="13" t="s">
        <v>63</v>
      </c>
      <c r="E48" s="102"/>
      <c r="F48" s="120"/>
      <c r="G48" s="120"/>
      <c r="H48" s="120"/>
      <c r="I48" s="120"/>
      <c r="J48" s="120"/>
      <c r="K48" s="120"/>
      <c r="L48" s="176"/>
      <c r="M48" s="2">
        <f t="shared" si="0"/>
        <v>0</v>
      </c>
      <c r="N48" s="2"/>
      <c r="O48" s="50">
        <f t="shared" si="5"/>
        <v>159.80000000000001</v>
      </c>
      <c r="P48" s="50">
        <f t="shared" si="6"/>
        <v>148</v>
      </c>
      <c r="Q48" s="50">
        <f t="shared" si="7"/>
        <v>136.30000000000001</v>
      </c>
      <c r="R48" s="50">
        <f t="shared" si="3"/>
        <v>0</v>
      </c>
      <c r="S48" s="51">
        <v>289</v>
      </c>
      <c r="T48" s="52"/>
    </row>
    <row r="49" spans="1:19" ht="19.5" customHeight="1" x14ac:dyDescent="0.45">
      <c r="A49" s="2" t="s">
        <v>21</v>
      </c>
      <c r="B49" s="2" t="s">
        <v>704</v>
      </c>
      <c r="C49" s="66"/>
      <c r="D49" s="13" t="s">
        <v>61</v>
      </c>
      <c r="E49" s="103" t="s">
        <v>372</v>
      </c>
      <c r="F49" s="120"/>
      <c r="G49" s="120"/>
      <c r="H49" s="120"/>
      <c r="I49" s="120"/>
      <c r="J49" s="120"/>
      <c r="K49" s="120"/>
      <c r="L49" s="176"/>
      <c r="M49" s="2">
        <f t="shared" si="0"/>
        <v>0</v>
      </c>
      <c r="N49" s="2"/>
      <c r="O49" s="50">
        <f t="shared" si="5"/>
        <v>132.1</v>
      </c>
      <c r="P49" s="50">
        <f t="shared" si="6"/>
        <v>122.4</v>
      </c>
      <c r="Q49" s="50">
        <f t="shared" si="7"/>
        <v>112.7</v>
      </c>
      <c r="R49" s="50">
        <f t="shared" si="3"/>
        <v>0</v>
      </c>
      <c r="S49" s="51">
        <v>239</v>
      </c>
    </row>
    <row r="50" spans="1:19" ht="19.5" customHeight="1" x14ac:dyDescent="0.45">
      <c r="A50" s="2" t="s">
        <v>21</v>
      </c>
      <c r="B50" s="2" t="s">
        <v>704</v>
      </c>
      <c r="C50" s="70"/>
      <c r="D50" s="37" t="s">
        <v>81</v>
      </c>
      <c r="E50" s="103" t="s">
        <v>372</v>
      </c>
      <c r="F50" s="120"/>
      <c r="G50" s="120"/>
      <c r="H50" s="120"/>
      <c r="I50" s="120"/>
      <c r="J50" s="120"/>
      <c r="K50" s="120"/>
      <c r="L50" s="176"/>
      <c r="M50" s="2">
        <f t="shared" si="0"/>
        <v>0</v>
      </c>
      <c r="N50" s="2"/>
      <c r="O50" s="50">
        <f t="shared" si="5"/>
        <v>132.1</v>
      </c>
      <c r="P50" s="50">
        <f t="shared" si="6"/>
        <v>122.4</v>
      </c>
      <c r="Q50" s="50">
        <f t="shared" si="7"/>
        <v>112.7</v>
      </c>
      <c r="R50" s="50">
        <f t="shared" si="3"/>
        <v>0</v>
      </c>
      <c r="S50" s="51">
        <v>239</v>
      </c>
    </row>
    <row r="51" spans="1:19" ht="19.5" customHeight="1" x14ac:dyDescent="0.5">
      <c r="A51" s="2" t="s">
        <v>21</v>
      </c>
      <c r="B51" s="2" t="s">
        <v>704</v>
      </c>
      <c r="C51" s="133"/>
      <c r="D51" s="13" t="s">
        <v>110</v>
      </c>
      <c r="E51" s="103" t="s">
        <v>372</v>
      </c>
      <c r="F51" s="120"/>
      <c r="G51" s="120"/>
      <c r="H51" s="120"/>
      <c r="I51" s="120"/>
      <c r="J51" s="120"/>
      <c r="K51" s="120"/>
      <c r="L51" s="176"/>
      <c r="M51" s="2">
        <f t="shared" si="0"/>
        <v>0</v>
      </c>
      <c r="N51" s="2"/>
      <c r="O51" s="50">
        <f t="shared" si="5"/>
        <v>132.1</v>
      </c>
      <c r="P51" s="50">
        <f t="shared" si="6"/>
        <v>122.4</v>
      </c>
      <c r="Q51" s="50">
        <f t="shared" si="7"/>
        <v>112.7</v>
      </c>
      <c r="R51" s="50">
        <f t="shared" si="3"/>
        <v>0</v>
      </c>
      <c r="S51" s="51">
        <v>239</v>
      </c>
    </row>
    <row r="52" spans="1:19" ht="19.5" customHeight="1" x14ac:dyDescent="0.45">
      <c r="A52" s="2" t="s">
        <v>21</v>
      </c>
      <c r="B52" s="2" t="s">
        <v>103</v>
      </c>
      <c r="C52" s="66"/>
      <c r="D52" s="13" t="s">
        <v>61</v>
      </c>
      <c r="E52" s="103"/>
      <c r="F52" s="120"/>
      <c r="G52" s="120"/>
      <c r="H52" s="120"/>
      <c r="I52" s="120"/>
      <c r="J52" s="120"/>
      <c r="K52" s="120"/>
      <c r="L52" s="176"/>
      <c r="M52" s="2">
        <f t="shared" si="0"/>
        <v>0</v>
      </c>
      <c r="N52" s="2"/>
      <c r="O52" s="50">
        <f t="shared" si="5"/>
        <v>132.1</v>
      </c>
      <c r="P52" s="50">
        <f t="shared" si="6"/>
        <v>122.4</v>
      </c>
      <c r="Q52" s="50">
        <f t="shared" si="7"/>
        <v>112.7</v>
      </c>
      <c r="R52" s="50">
        <f t="shared" si="3"/>
        <v>0</v>
      </c>
      <c r="S52" s="51">
        <v>239</v>
      </c>
    </row>
    <row r="53" spans="1:19" ht="19.5" customHeight="1" x14ac:dyDescent="0.45">
      <c r="A53" s="2" t="s">
        <v>21</v>
      </c>
      <c r="B53" s="2" t="s">
        <v>103</v>
      </c>
      <c r="C53" s="70"/>
      <c r="D53" s="37" t="s">
        <v>81</v>
      </c>
      <c r="E53" s="103"/>
      <c r="F53" s="120"/>
      <c r="G53" s="120"/>
      <c r="H53" s="120"/>
      <c r="I53" s="120"/>
      <c r="J53" s="120"/>
      <c r="K53" s="120"/>
      <c r="L53" s="176"/>
      <c r="M53" s="2">
        <f t="shared" si="0"/>
        <v>0</v>
      </c>
      <c r="N53" s="2"/>
      <c r="O53" s="50">
        <f t="shared" si="5"/>
        <v>132.1</v>
      </c>
      <c r="P53" s="50">
        <f t="shared" si="6"/>
        <v>122.4</v>
      </c>
      <c r="Q53" s="50">
        <f t="shared" si="7"/>
        <v>112.7</v>
      </c>
      <c r="R53" s="50">
        <f t="shared" si="3"/>
        <v>0</v>
      </c>
      <c r="S53" s="51">
        <v>239</v>
      </c>
    </row>
    <row r="54" spans="1:19" ht="19.5" customHeight="1" x14ac:dyDescent="0.45">
      <c r="A54" s="2" t="s">
        <v>21</v>
      </c>
      <c r="B54" s="2" t="s">
        <v>103</v>
      </c>
      <c r="C54" s="100"/>
      <c r="D54" s="13" t="s">
        <v>32</v>
      </c>
      <c r="E54" s="102"/>
      <c r="F54" s="120"/>
      <c r="G54" s="120"/>
      <c r="H54" s="120"/>
      <c r="I54" s="120"/>
      <c r="J54" s="120"/>
      <c r="K54" s="120"/>
      <c r="L54" s="176"/>
      <c r="M54" s="2">
        <f t="shared" si="0"/>
        <v>0</v>
      </c>
      <c r="N54" s="2"/>
      <c r="O54" s="50">
        <f t="shared" si="5"/>
        <v>132.1</v>
      </c>
      <c r="P54" s="50">
        <f t="shared" si="6"/>
        <v>122.4</v>
      </c>
      <c r="Q54" s="50">
        <f t="shared" si="7"/>
        <v>112.7</v>
      </c>
      <c r="R54" s="50">
        <f t="shared" si="3"/>
        <v>0</v>
      </c>
      <c r="S54" s="51">
        <v>239</v>
      </c>
    </row>
    <row r="55" spans="1:19" ht="19.5" customHeight="1" x14ac:dyDescent="0.45">
      <c r="A55" s="2" t="s">
        <v>21</v>
      </c>
      <c r="B55" s="2" t="s">
        <v>5</v>
      </c>
      <c r="C55" s="134"/>
      <c r="D55" s="13" t="s">
        <v>64</v>
      </c>
      <c r="E55" s="103"/>
      <c r="F55" s="120"/>
      <c r="G55" s="120"/>
      <c r="H55" s="120"/>
      <c r="I55" s="120"/>
      <c r="J55" s="120"/>
      <c r="K55" s="120"/>
      <c r="L55" s="176"/>
      <c r="M55" s="2">
        <f t="shared" si="0"/>
        <v>0</v>
      </c>
      <c r="N55" s="2"/>
      <c r="O55" s="50">
        <f t="shared" si="5"/>
        <v>132.1</v>
      </c>
      <c r="P55" s="50">
        <f t="shared" si="6"/>
        <v>122.4</v>
      </c>
      <c r="Q55" s="50">
        <f t="shared" si="7"/>
        <v>112.7</v>
      </c>
      <c r="R55" s="50">
        <f t="shared" si="3"/>
        <v>0</v>
      </c>
      <c r="S55" s="51">
        <v>239</v>
      </c>
    </row>
    <row r="56" spans="1:19" ht="19.5" customHeight="1" x14ac:dyDescent="0.5">
      <c r="A56" s="2" t="s">
        <v>21</v>
      </c>
      <c r="B56" s="2" t="s">
        <v>5</v>
      </c>
      <c r="C56" s="133"/>
      <c r="D56" s="13" t="s">
        <v>110</v>
      </c>
      <c r="E56" s="103"/>
      <c r="F56" s="120"/>
      <c r="G56" s="120"/>
      <c r="H56" s="120"/>
      <c r="I56" s="120"/>
      <c r="J56" s="120"/>
      <c r="K56" s="120"/>
      <c r="L56" s="176"/>
      <c r="M56" s="2">
        <f t="shared" si="0"/>
        <v>0</v>
      </c>
      <c r="N56" s="2"/>
      <c r="O56" s="50">
        <f t="shared" si="5"/>
        <v>132.1</v>
      </c>
      <c r="P56" s="50">
        <f t="shared" si="6"/>
        <v>122.4</v>
      </c>
      <c r="Q56" s="50">
        <f t="shared" si="7"/>
        <v>112.7</v>
      </c>
      <c r="R56" s="50">
        <f t="shared" si="3"/>
        <v>0</v>
      </c>
      <c r="S56" s="51">
        <v>239</v>
      </c>
    </row>
    <row r="57" spans="1:19" ht="19.5" customHeight="1" x14ac:dyDescent="0.45">
      <c r="A57" s="2" t="s">
        <v>21</v>
      </c>
      <c r="B57" s="2" t="s">
        <v>5</v>
      </c>
      <c r="C57" s="100"/>
      <c r="D57" s="13" t="s">
        <v>32</v>
      </c>
      <c r="E57" s="103"/>
      <c r="F57" s="120"/>
      <c r="G57" s="120"/>
      <c r="H57" s="120"/>
      <c r="I57" s="120"/>
      <c r="J57" s="120"/>
      <c r="K57" s="120"/>
      <c r="L57" s="176"/>
      <c r="M57" s="2">
        <f t="shared" si="0"/>
        <v>0</v>
      </c>
      <c r="N57" s="2"/>
      <c r="O57" s="50">
        <f t="shared" si="5"/>
        <v>132.1</v>
      </c>
      <c r="P57" s="50">
        <f t="shared" si="6"/>
        <v>122.4</v>
      </c>
      <c r="Q57" s="50">
        <f t="shared" si="7"/>
        <v>112.7</v>
      </c>
      <c r="R57" s="50">
        <f t="shared" si="3"/>
        <v>0</v>
      </c>
      <c r="S57" s="51">
        <v>239</v>
      </c>
    </row>
    <row r="58" spans="1:19" ht="19.5" customHeight="1" x14ac:dyDescent="0.45">
      <c r="A58" s="2" t="s">
        <v>21</v>
      </c>
      <c r="B58" s="2" t="s">
        <v>14</v>
      </c>
      <c r="C58" s="66"/>
      <c r="D58" s="13" t="s">
        <v>82</v>
      </c>
      <c r="E58" s="103"/>
      <c r="F58" s="120"/>
      <c r="G58" s="120"/>
      <c r="H58" s="120"/>
      <c r="I58" s="120"/>
      <c r="J58" s="120"/>
      <c r="K58" s="120"/>
      <c r="L58" s="176"/>
      <c r="M58" s="2">
        <f t="shared" si="0"/>
        <v>0</v>
      </c>
      <c r="N58" s="2"/>
      <c r="O58" s="50">
        <f t="shared" si="5"/>
        <v>132.1</v>
      </c>
      <c r="P58" s="50">
        <f t="shared" si="6"/>
        <v>122.4</v>
      </c>
      <c r="Q58" s="50">
        <f t="shared" si="7"/>
        <v>112.7</v>
      </c>
      <c r="R58" s="50">
        <f t="shared" si="3"/>
        <v>0</v>
      </c>
      <c r="S58" s="51">
        <v>239</v>
      </c>
    </row>
    <row r="59" spans="1:19" ht="19.5" customHeight="1" x14ac:dyDescent="0.45">
      <c r="A59" s="2" t="s">
        <v>21</v>
      </c>
      <c r="B59" s="2" t="s">
        <v>14</v>
      </c>
      <c r="C59" s="98"/>
      <c r="D59" s="13" t="s">
        <v>369</v>
      </c>
      <c r="E59" s="103"/>
      <c r="F59" s="120"/>
      <c r="G59" s="120"/>
      <c r="H59" s="120"/>
      <c r="I59" s="120"/>
      <c r="J59" s="120"/>
      <c r="K59" s="120"/>
      <c r="L59" s="176"/>
      <c r="M59" s="2">
        <f t="shared" si="0"/>
        <v>0</v>
      </c>
      <c r="N59" s="2"/>
      <c r="O59" s="50">
        <f t="shared" si="5"/>
        <v>132.1</v>
      </c>
      <c r="P59" s="50">
        <f t="shared" si="6"/>
        <v>122.4</v>
      </c>
      <c r="Q59" s="50">
        <f t="shared" si="7"/>
        <v>112.7</v>
      </c>
      <c r="R59" s="50">
        <f t="shared" si="3"/>
        <v>0</v>
      </c>
      <c r="S59" s="51">
        <v>239</v>
      </c>
    </row>
    <row r="60" spans="1:19" ht="19.5" customHeight="1" x14ac:dyDescent="0.45">
      <c r="A60" s="2" t="s">
        <v>21</v>
      </c>
      <c r="B60" s="2" t="s">
        <v>14</v>
      </c>
      <c r="C60" s="101"/>
      <c r="D60" s="13" t="s">
        <v>72</v>
      </c>
      <c r="E60" s="103"/>
      <c r="F60" s="120"/>
      <c r="G60" s="120"/>
      <c r="H60" s="120"/>
      <c r="I60" s="120"/>
      <c r="J60" s="120"/>
      <c r="K60" s="120"/>
      <c r="L60" s="176"/>
      <c r="M60" s="2">
        <f t="shared" si="0"/>
        <v>0</v>
      </c>
      <c r="N60" s="2"/>
      <c r="O60" s="50">
        <f t="shared" si="5"/>
        <v>132.1</v>
      </c>
      <c r="P60" s="50">
        <f t="shared" si="6"/>
        <v>122.4</v>
      </c>
      <c r="Q60" s="50">
        <f t="shared" si="7"/>
        <v>112.7</v>
      </c>
      <c r="R60" s="50">
        <f t="shared" si="3"/>
        <v>0</v>
      </c>
      <c r="S60" s="51">
        <v>239</v>
      </c>
    </row>
    <row r="61" spans="1:19" ht="19.25" customHeight="1" x14ac:dyDescent="0.5">
      <c r="A61" s="182" t="s">
        <v>67</v>
      </c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8"/>
      <c r="O61" s="91">
        <v>0.32</v>
      </c>
      <c r="P61" s="92">
        <v>0.37</v>
      </c>
      <c r="Q61" s="47">
        <v>0.42</v>
      </c>
      <c r="R61" s="14"/>
      <c r="S61" s="14"/>
    </row>
    <row r="62" spans="1:19" ht="26.5" customHeight="1" x14ac:dyDescent="0.5">
      <c r="A62" s="87" t="s">
        <v>10</v>
      </c>
      <c r="B62" s="87" t="s">
        <v>9</v>
      </c>
      <c r="C62" s="181" t="s">
        <v>0</v>
      </c>
      <c r="D62" s="181"/>
      <c r="E62" s="30"/>
      <c r="F62" s="16" t="s">
        <v>11</v>
      </c>
      <c r="G62" s="16" t="s">
        <v>1</v>
      </c>
      <c r="H62" s="16" t="s">
        <v>2</v>
      </c>
      <c r="I62" s="16" t="s">
        <v>3</v>
      </c>
      <c r="J62" s="16" t="s">
        <v>4</v>
      </c>
      <c r="K62" s="16" t="s">
        <v>7</v>
      </c>
      <c r="L62" s="16"/>
      <c r="M62" s="53" t="s">
        <v>31</v>
      </c>
      <c r="N62" s="10"/>
      <c r="O62" s="93" t="s">
        <v>543</v>
      </c>
      <c r="P62" s="94" t="s">
        <v>544</v>
      </c>
      <c r="Q62" s="95" t="s">
        <v>545</v>
      </c>
      <c r="R62" s="27" t="s">
        <v>59</v>
      </c>
      <c r="S62" s="49" t="s">
        <v>60</v>
      </c>
    </row>
    <row r="63" spans="1:19" ht="19.5" customHeight="1" x14ac:dyDescent="0.45">
      <c r="A63" s="2" t="s">
        <v>20</v>
      </c>
      <c r="B63" s="2" t="s">
        <v>29</v>
      </c>
      <c r="C63" s="66"/>
      <c r="D63" s="13" t="s">
        <v>63</v>
      </c>
      <c r="E63" s="102"/>
      <c r="F63" s="109"/>
      <c r="G63" s="109"/>
      <c r="H63" s="109"/>
      <c r="I63" s="109"/>
      <c r="J63" s="109"/>
      <c r="K63" s="109"/>
      <c r="L63" s="176"/>
      <c r="M63" s="2">
        <f t="shared" ref="M63:M74" si="8">SUM(F63:K63)</f>
        <v>0</v>
      </c>
      <c r="O63" s="50">
        <f>ROUND((S63-(S63*O$61))/1.23,1)</f>
        <v>104.5</v>
      </c>
      <c r="P63" s="50">
        <f>ROUND((S63-(S63*P$61))/1.23,1)</f>
        <v>96.8</v>
      </c>
      <c r="Q63" s="50">
        <f>ROUND((S63-(S63*Q$61))/1.23,1)</f>
        <v>89.1</v>
      </c>
      <c r="R63" s="50">
        <f t="shared" ref="R63:R74" si="9">IF(O$136=1,O63*M63,IF(P$136=2,M63*P63,IF(Q$136=3,Q63*M63,0)))</f>
        <v>0</v>
      </c>
      <c r="S63" s="51">
        <v>189</v>
      </c>
    </row>
    <row r="64" spans="1:19" ht="19.5" customHeight="1" x14ac:dyDescent="0.5">
      <c r="A64" s="2" t="s">
        <v>20</v>
      </c>
      <c r="B64" s="2" t="s">
        <v>29</v>
      </c>
      <c r="C64" s="71"/>
      <c r="D64" s="13" t="s">
        <v>68</v>
      </c>
      <c r="E64" s="103"/>
      <c r="F64" s="109"/>
      <c r="G64" s="109"/>
      <c r="H64" s="109"/>
      <c r="I64" s="109"/>
      <c r="J64" s="109"/>
      <c r="K64" s="109"/>
      <c r="L64" s="176"/>
      <c r="M64" s="2">
        <f t="shared" si="8"/>
        <v>0</v>
      </c>
      <c r="O64" s="50">
        <f t="shared" ref="O64:O74" si="10">ROUND((S64-(S64*O$61))/1.23,1)</f>
        <v>104.5</v>
      </c>
      <c r="P64" s="50">
        <f t="shared" ref="P64:P74" si="11">ROUND((S64-(S64*P$61))/1.23,1)</f>
        <v>96.8</v>
      </c>
      <c r="Q64" s="50">
        <f t="shared" ref="Q64:Q74" si="12">ROUND((S64-(S64*Q$61))/1.23,1)</f>
        <v>89.1</v>
      </c>
      <c r="R64" s="50">
        <f t="shared" si="9"/>
        <v>0</v>
      </c>
      <c r="S64" s="51">
        <v>189</v>
      </c>
    </row>
    <row r="65" spans="1:20" ht="19.5" customHeight="1" x14ac:dyDescent="0.45">
      <c r="A65" s="2" t="s">
        <v>20</v>
      </c>
      <c r="B65" s="2" t="s">
        <v>29</v>
      </c>
      <c r="C65" s="73"/>
      <c r="D65" s="13" t="s">
        <v>106</v>
      </c>
      <c r="E65" s="103"/>
      <c r="F65" s="109"/>
      <c r="G65" s="109"/>
      <c r="H65" s="109"/>
      <c r="I65" s="109"/>
      <c r="J65" s="109"/>
      <c r="K65" s="109"/>
      <c r="L65" s="176"/>
      <c r="M65" s="2">
        <f t="shared" si="8"/>
        <v>0</v>
      </c>
      <c r="O65" s="50">
        <f t="shared" si="10"/>
        <v>104.5</v>
      </c>
      <c r="P65" s="50">
        <f t="shared" si="11"/>
        <v>96.8</v>
      </c>
      <c r="Q65" s="50">
        <f t="shared" si="12"/>
        <v>89.1</v>
      </c>
      <c r="R65" s="50">
        <f t="shared" si="9"/>
        <v>0</v>
      </c>
      <c r="S65" s="51">
        <v>189</v>
      </c>
    </row>
    <row r="66" spans="1:20" ht="19.5" customHeight="1" x14ac:dyDescent="0.45">
      <c r="A66" s="2" t="s">
        <v>20</v>
      </c>
      <c r="B66" s="2" t="s">
        <v>35</v>
      </c>
      <c r="C66" s="69"/>
      <c r="D66" s="13" t="s">
        <v>32</v>
      </c>
      <c r="E66" s="102"/>
      <c r="F66" s="109"/>
      <c r="G66" s="109"/>
      <c r="H66" s="109"/>
      <c r="I66" s="109"/>
      <c r="J66" s="109"/>
      <c r="K66" s="109"/>
      <c r="L66" s="176"/>
      <c r="M66" s="2">
        <f t="shared" si="8"/>
        <v>0</v>
      </c>
      <c r="O66" s="50">
        <f>ROUND((S66-(S66*O$61))/1.23,1)</f>
        <v>104.5</v>
      </c>
      <c r="P66" s="50">
        <f>ROUND((S66-(S66*P$61))/1.23,1)</f>
        <v>96.8</v>
      </c>
      <c r="Q66" s="50">
        <f>ROUND((S66-(S66*Q$61))/1.23,1)</f>
        <v>89.1</v>
      </c>
      <c r="R66" s="50">
        <f t="shared" si="9"/>
        <v>0</v>
      </c>
      <c r="S66" s="51">
        <v>189</v>
      </c>
    </row>
    <row r="67" spans="1:20" ht="19.5" customHeight="1" x14ac:dyDescent="0.5">
      <c r="A67" s="2" t="s">
        <v>20</v>
      </c>
      <c r="B67" s="2" t="s">
        <v>35</v>
      </c>
      <c r="C67" s="71"/>
      <c r="D67" s="13" t="s">
        <v>68</v>
      </c>
      <c r="E67" s="104"/>
      <c r="F67" s="109"/>
      <c r="G67" s="109"/>
      <c r="H67" s="109"/>
      <c r="I67" s="109"/>
      <c r="J67" s="109"/>
      <c r="K67" s="109"/>
      <c r="L67" s="176"/>
      <c r="M67" s="2">
        <f t="shared" si="8"/>
        <v>0</v>
      </c>
      <c r="O67" s="50">
        <f t="shared" ref="O67:O68" si="13">ROUND((S67-(S67*O$61))/1.23,1)</f>
        <v>104.5</v>
      </c>
      <c r="P67" s="50">
        <f t="shared" ref="P67:P68" si="14">ROUND((S67-(S67*P$61))/1.23,1)</f>
        <v>96.8</v>
      </c>
      <c r="Q67" s="50">
        <f t="shared" ref="Q67:Q68" si="15">ROUND((S67-(S67*Q$61))/1.23,1)</f>
        <v>89.1</v>
      </c>
      <c r="R67" s="50">
        <f t="shared" si="9"/>
        <v>0</v>
      </c>
      <c r="S67" s="51">
        <v>189</v>
      </c>
    </row>
    <row r="68" spans="1:20" ht="19.5" customHeight="1" x14ac:dyDescent="0.45">
      <c r="A68" s="20" t="s">
        <v>20</v>
      </c>
      <c r="B68" s="20" t="s">
        <v>35</v>
      </c>
      <c r="C68" s="72"/>
      <c r="D68" s="13" t="s">
        <v>69</v>
      </c>
      <c r="E68" s="105"/>
      <c r="F68" s="130"/>
      <c r="G68" s="130"/>
      <c r="H68" s="130"/>
      <c r="I68" s="130"/>
      <c r="J68" s="130"/>
      <c r="K68" s="130"/>
      <c r="L68" s="176"/>
      <c r="M68" s="20">
        <f t="shared" si="8"/>
        <v>0</v>
      </c>
      <c r="N68" s="38"/>
      <c r="O68" s="96">
        <f t="shared" si="13"/>
        <v>104.5</v>
      </c>
      <c r="P68" s="96">
        <f t="shared" si="14"/>
        <v>96.8</v>
      </c>
      <c r="Q68" s="96">
        <f t="shared" si="15"/>
        <v>89.1</v>
      </c>
      <c r="R68" s="96">
        <f t="shared" si="9"/>
        <v>0</v>
      </c>
      <c r="S68" s="51">
        <v>189</v>
      </c>
    </row>
    <row r="69" spans="1:20" s="9" customFormat="1" ht="19.5" customHeight="1" x14ac:dyDescent="0.45">
      <c r="A69" s="2" t="s">
        <v>21</v>
      </c>
      <c r="B69" s="2" t="s">
        <v>30</v>
      </c>
      <c r="C69" s="66"/>
      <c r="D69" s="126" t="s">
        <v>61</v>
      </c>
      <c r="E69" s="103"/>
      <c r="F69" s="131"/>
      <c r="G69" s="131"/>
      <c r="H69" s="131"/>
      <c r="I69" s="131"/>
      <c r="J69" s="131"/>
      <c r="K69" s="131"/>
      <c r="L69" s="178"/>
      <c r="M69" s="2">
        <f t="shared" si="8"/>
        <v>0</v>
      </c>
      <c r="N69" s="1"/>
      <c r="O69" s="50">
        <f t="shared" si="10"/>
        <v>126.6</v>
      </c>
      <c r="P69" s="50">
        <f t="shared" si="11"/>
        <v>117.3</v>
      </c>
      <c r="Q69" s="50">
        <f t="shared" si="12"/>
        <v>108</v>
      </c>
      <c r="R69" s="50">
        <f t="shared" si="9"/>
        <v>0</v>
      </c>
      <c r="S69" s="129">
        <v>229</v>
      </c>
    </row>
    <row r="70" spans="1:20" ht="19.5" customHeight="1" x14ac:dyDescent="0.45">
      <c r="A70" s="2" t="s">
        <v>21</v>
      </c>
      <c r="B70" s="2" t="s">
        <v>30</v>
      </c>
      <c r="C70" s="101"/>
      <c r="D70" s="13" t="s">
        <v>72</v>
      </c>
      <c r="E70" s="102"/>
      <c r="F70" s="109"/>
      <c r="G70" s="109"/>
      <c r="H70" s="109"/>
      <c r="I70" s="109"/>
      <c r="J70" s="109"/>
      <c r="K70" s="109"/>
      <c r="L70" s="176"/>
      <c r="M70" s="2">
        <f t="shared" si="8"/>
        <v>0</v>
      </c>
      <c r="O70" s="50">
        <f t="shared" si="10"/>
        <v>126.6</v>
      </c>
      <c r="P70" s="50">
        <f t="shared" si="11"/>
        <v>117.3</v>
      </c>
      <c r="Q70" s="50">
        <f t="shared" si="12"/>
        <v>108</v>
      </c>
      <c r="R70" s="50">
        <f t="shared" si="9"/>
        <v>0</v>
      </c>
      <c r="S70" s="51">
        <v>229</v>
      </c>
      <c r="T70" s="29"/>
    </row>
    <row r="71" spans="1:20" ht="19.5" customHeight="1" x14ac:dyDescent="0.45">
      <c r="A71" s="2" t="s">
        <v>21</v>
      </c>
      <c r="B71" s="2" t="s">
        <v>30</v>
      </c>
      <c r="C71" s="73"/>
      <c r="D71" s="13" t="s">
        <v>106</v>
      </c>
      <c r="E71" s="103"/>
      <c r="F71" s="109"/>
      <c r="G71" s="109"/>
      <c r="H71" s="109"/>
      <c r="I71" s="109"/>
      <c r="J71" s="109"/>
      <c r="K71" s="109"/>
      <c r="L71" s="176"/>
      <c r="M71" s="2">
        <f t="shared" si="8"/>
        <v>0</v>
      </c>
      <c r="O71" s="50">
        <f t="shared" si="10"/>
        <v>126.6</v>
      </c>
      <c r="P71" s="50">
        <f t="shared" si="11"/>
        <v>117.3</v>
      </c>
      <c r="Q71" s="50">
        <f t="shared" si="12"/>
        <v>108</v>
      </c>
      <c r="R71" s="50">
        <f t="shared" si="9"/>
        <v>0</v>
      </c>
      <c r="S71" s="51">
        <v>229</v>
      </c>
      <c r="T71" s="29"/>
    </row>
    <row r="72" spans="1:20" ht="19.5" customHeight="1" x14ac:dyDescent="0.45">
      <c r="A72" s="2" t="s">
        <v>21</v>
      </c>
      <c r="B72" s="2" t="s">
        <v>371</v>
      </c>
      <c r="C72" s="106"/>
      <c r="D72" s="13" t="s">
        <v>64</v>
      </c>
      <c r="E72" s="103"/>
      <c r="F72" s="109"/>
      <c r="G72" s="109"/>
      <c r="H72" s="109"/>
      <c r="I72" s="109"/>
      <c r="J72" s="109"/>
      <c r="K72" s="109"/>
      <c r="L72" s="176"/>
      <c r="M72" s="2">
        <f t="shared" si="8"/>
        <v>0</v>
      </c>
      <c r="O72" s="50">
        <f t="shared" si="10"/>
        <v>126.6</v>
      </c>
      <c r="P72" s="50">
        <f t="shared" si="11"/>
        <v>117.3</v>
      </c>
      <c r="Q72" s="50">
        <f t="shared" si="12"/>
        <v>108</v>
      </c>
      <c r="R72" s="50">
        <f t="shared" si="9"/>
        <v>0</v>
      </c>
      <c r="S72" s="51">
        <v>229</v>
      </c>
    </row>
    <row r="73" spans="1:20" ht="19.5" customHeight="1" x14ac:dyDescent="0.45">
      <c r="A73" s="2" t="s">
        <v>21</v>
      </c>
      <c r="B73" s="2" t="s">
        <v>371</v>
      </c>
      <c r="C73" s="64"/>
      <c r="D73" s="13" t="s">
        <v>70</v>
      </c>
      <c r="E73" s="103"/>
      <c r="F73" s="109"/>
      <c r="G73" s="109"/>
      <c r="H73" s="109"/>
      <c r="I73" s="109"/>
      <c r="J73" s="109"/>
      <c r="K73" s="109"/>
      <c r="L73" s="176"/>
      <c r="M73" s="2">
        <f t="shared" si="8"/>
        <v>0</v>
      </c>
      <c r="O73" s="50">
        <f t="shared" si="10"/>
        <v>126.6</v>
      </c>
      <c r="P73" s="50">
        <f t="shared" si="11"/>
        <v>117.3</v>
      </c>
      <c r="Q73" s="50">
        <f t="shared" si="12"/>
        <v>108</v>
      </c>
      <c r="R73" s="50">
        <f t="shared" si="9"/>
        <v>0</v>
      </c>
      <c r="S73" s="51">
        <v>229</v>
      </c>
    </row>
    <row r="74" spans="1:20" ht="19.5" customHeight="1" x14ac:dyDescent="0.45">
      <c r="A74" s="2" t="s">
        <v>21</v>
      </c>
      <c r="B74" s="2" t="s">
        <v>371</v>
      </c>
      <c r="C74" s="74"/>
      <c r="D74" s="13" t="s">
        <v>107</v>
      </c>
      <c r="E74" s="103"/>
      <c r="F74" s="109"/>
      <c r="G74" s="109"/>
      <c r="H74" s="109"/>
      <c r="I74" s="109"/>
      <c r="J74" s="109"/>
      <c r="K74" s="109"/>
      <c r="L74" s="176"/>
      <c r="M74" s="2">
        <f t="shared" si="8"/>
        <v>0</v>
      </c>
      <c r="O74" s="50">
        <f t="shared" si="10"/>
        <v>126.6</v>
      </c>
      <c r="P74" s="50">
        <f t="shared" si="11"/>
        <v>117.3</v>
      </c>
      <c r="Q74" s="50">
        <f t="shared" si="12"/>
        <v>108</v>
      </c>
      <c r="R74" s="50">
        <f t="shared" si="9"/>
        <v>0</v>
      </c>
      <c r="S74" s="51">
        <v>229</v>
      </c>
    </row>
    <row r="75" spans="1:20" ht="19.25" customHeight="1" x14ac:dyDescent="0.5">
      <c r="A75" s="182" t="s">
        <v>71</v>
      </c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O75" s="91">
        <v>0.32</v>
      </c>
      <c r="P75" s="92">
        <v>0.37</v>
      </c>
      <c r="Q75" s="47">
        <v>0.42</v>
      </c>
      <c r="R75" s="54"/>
      <c r="S75" s="54"/>
    </row>
    <row r="76" spans="1:20" ht="26.5" customHeight="1" x14ac:dyDescent="0.5">
      <c r="A76" s="86" t="s">
        <v>57</v>
      </c>
      <c r="B76" s="86" t="s">
        <v>9</v>
      </c>
      <c r="C76" s="183" t="s">
        <v>58</v>
      </c>
      <c r="D76" s="183"/>
      <c r="E76" s="86"/>
      <c r="F76" s="48" t="s">
        <v>11</v>
      </c>
      <c r="G76" s="48" t="s">
        <v>1</v>
      </c>
      <c r="H76" s="48" t="s">
        <v>2</v>
      </c>
      <c r="I76" s="48" t="s">
        <v>3</v>
      </c>
      <c r="J76" s="48" t="s">
        <v>4</v>
      </c>
      <c r="K76" s="48" t="s">
        <v>7</v>
      </c>
      <c r="L76" s="48"/>
      <c r="M76" s="86" t="s">
        <v>31</v>
      </c>
      <c r="O76" s="93" t="s">
        <v>543</v>
      </c>
      <c r="P76" s="94" t="s">
        <v>544</v>
      </c>
      <c r="Q76" s="95" t="s">
        <v>545</v>
      </c>
      <c r="R76" s="27" t="s">
        <v>59</v>
      </c>
      <c r="S76" s="49" t="s">
        <v>60</v>
      </c>
    </row>
    <row r="77" spans="1:20" ht="19.5" customHeight="1" x14ac:dyDescent="0.5">
      <c r="A77" s="2" t="s">
        <v>523</v>
      </c>
      <c r="B77" s="15" t="s">
        <v>550</v>
      </c>
      <c r="C77" s="75"/>
      <c r="D77" s="15" t="s">
        <v>61</v>
      </c>
      <c r="E77" s="103" t="s">
        <v>372</v>
      </c>
      <c r="F77" s="109"/>
      <c r="G77" s="109"/>
      <c r="H77" s="109"/>
      <c r="I77" s="109"/>
      <c r="J77" s="109"/>
      <c r="K77" s="109"/>
      <c r="L77" s="176"/>
      <c r="M77" s="2">
        <f t="shared" ref="M77:M86" si="16">SUM(F77:K77)</f>
        <v>0</v>
      </c>
      <c r="O77" s="50">
        <f t="shared" ref="O77:O86" si="17">ROUND((S77-(S77*O$75))/1.23,1)</f>
        <v>87.9</v>
      </c>
      <c r="P77" s="50">
        <f t="shared" ref="P77:P86" si="18">ROUND((S77-(S77*P$75))/1.23,1)</f>
        <v>81.400000000000006</v>
      </c>
      <c r="Q77" s="50">
        <f t="shared" ref="Q77:Q86" si="19">ROUND((S77-(S77*Q$75))/1.23,1)</f>
        <v>75</v>
      </c>
      <c r="R77" s="50">
        <f t="shared" ref="R77:R86" si="20">IF(O$136=1,O77*M77,IF(P$136=2,M77*P77,IF(Q$136=3,Q77*M77,0)))</f>
        <v>0</v>
      </c>
      <c r="S77" s="55">
        <v>159</v>
      </c>
    </row>
    <row r="78" spans="1:20" ht="19.5" customHeight="1" x14ac:dyDescent="0.45">
      <c r="A78" s="2" t="s">
        <v>523</v>
      </c>
      <c r="B78" s="15" t="s">
        <v>550</v>
      </c>
      <c r="C78" s="67"/>
      <c r="D78" s="13" t="s">
        <v>549</v>
      </c>
      <c r="E78" s="103" t="s">
        <v>372</v>
      </c>
      <c r="F78" s="109"/>
      <c r="G78" s="109"/>
      <c r="H78" s="109"/>
      <c r="I78" s="109"/>
      <c r="J78" s="109"/>
      <c r="K78" s="109"/>
      <c r="L78" s="176"/>
      <c r="M78" s="2">
        <f t="shared" si="16"/>
        <v>0</v>
      </c>
      <c r="O78" s="50">
        <f t="shared" si="17"/>
        <v>87.9</v>
      </c>
      <c r="P78" s="50">
        <f t="shared" si="18"/>
        <v>81.400000000000006</v>
      </c>
      <c r="Q78" s="50">
        <f t="shared" si="19"/>
        <v>75</v>
      </c>
      <c r="R78" s="50">
        <f t="shared" si="20"/>
        <v>0</v>
      </c>
      <c r="S78" s="55">
        <v>159</v>
      </c>
    </row>
    <row r="79" spans="1:20" ht="19.5" customHeight="1" x14ac:dyDescent="0.45">
      <c r="A79" s="2" t="s">
        <v>523</v>
      </c>
      <c r="B79" s="15" t="s">
        <v>550</v>
      </c>
      <c r="C79" s="107"/>
      <c r="D79" s="13" t="s">
        <v>72</v>
      </c>
      <c r="E79" s="103" t="s">
        <v>372</v>
      </c>
      <c r="F79" s="109"/>
      <c r="G79" s="109"/>
      <c r="H79" s="109"/>
      <c r="I79" s="109"/>
      <c r="J79" s="109"/>
      <c r="K79" s="109"/>
      <c r="L79" s="176"/>
      <c r="M79" s="2">
        <f t="shared" si="16"/>
        <v>0</v>
      </c>
      <c r="O79" s="50">
        <f t="shared" si="17"/>
        <v>87.9</v>
      </c>
      <c r="P79" s="50">
        <f t="shared" si="18"/>
        <v>81.400000000000006</v>
      </c>
      <c r="Q79" s="50">
        <f t="shared" si="19"/>
        <v>75</v>
      </c>
      <c r="R79" s="50">
        <f t="shared" si="20"/>
        <v>0</v>
      </c>
      <c r="S79" s="55">
        <v>159</v>
      </c>
    </row>
    <row r="80" spans="1:20" ht="19.5" customHeight="1" x14ac:dyDescent="0.5">
      <c r="A80" s="2" t="s">
        <v>523</v>
      </c>
      <c r="B80" s="15" t="s">
        <v>705</v>
      </c>
      <c r="C80" s="75"/>
      <c r="D80" s="15" t="s">
        <v>61</v>
      </c>
      <c r="E80" s="103" t="s">
        <v>372</v>
      </c>
      <c r="F80" s="109"/>
      <c r="G80" s="109"/>
      <c r="H80" s="109"/>
      <c r="I80" s="109"/>
      <c r="J80" s="109"/>
      <c r="K80" s="109"/>
      <c r="L80" s="176"/>
      <c r="M80" s="2">
        <f t="shared" si="16"/>
        <v>0</v>
      </c>
      <c r="O80" s="50">
        <f t="shared" si="17"/>
        <v>99</v>
      </c>
      <c r="P80" s="50">
        <f t="shared" si="18"/>
        <v>91.7</v>
      </c>
      <c r="Q80" s="50">
        <f t="shared" si="19"/>
        <v>84.4</v>
      </c>
      <c r="R80" s="50">
        <f t="shared" si="20"/>
        <v>0</v>
      </c>
      <c r="S80" s="55">
        <v>179</v>
      </c>
      <c r="T80" s="52"/>
    </row>
    <row r="81" spans="1:20" ht="19.5" customHeight="1" x14ac:dyDescent="0.45">
      <c r="A81" s="2" t="s">
        <v>523</v>
      </c>
      <c r="B81" s="15" t="s">
        <v>705</v>
      </c>
      <c r="C81" s="73"/>
      <c r="D81" s="13" t="s">
        <v>106</v>
      </c>
      <c r="E81" s="103" t="s">
        <v>372</v>
      </c>
      <c r="F81" s="109"/>
      <c r="G81" s="109"/>
      <c r="H81" s="109"/>
      <c r="I81" s="109"/>
      <c r="J81" s="109"/>
      <c r="K81" s="109"/>
      <c r="L81" s="176"/>
      <c r="M81" s="2">
        <f t="shared" si="16"/>
        <v>0</v>
      </c>
      <c r="O81" s="50">
        <f t="shared" si="17"/>
        <v>99</v>
      </c>
      <c r="P81" s="50">
        <f t="shared" si="18"/>
        <v>91.7</v>
      </c>
      <c r="Q81" s="50">
        <f t="shared" si="19"/>
        <v>84.4</v>
      </c>
      <c r="R81" s="50">
        <f t="shared" si="20"/>
        <v>0</v>
      </c>
      <c r="S81" s="55">
        <v>179</v>
      </c>
      <c r="T81" s="52"/>
    </row>
    <row r="82" spans="1:20" ht="19.5" customHeight="1" x14ac:dyDescent="0.45">
      <c r="A82" s="2" t="s">
        <v>523</v>
      </c>
      <c r="B82" s="15" t="s">
        <v>705</v>
      </c>
      <c r="C82" s="135"/>
      <c r="D82" s="13" t="s">
        <v>32</v>
      </c>
      <c r="E82" s="103" t="s">
        <v>372</v>
      </c>
      <c r="F82" s="109"/>
      <c r="G82" s="109"/>
      <c r="H82" s="109"/>
      <c r="I82" s="109"/>
      <c r="J82" s="109"/>
      <c r="K82" s="109"/>
      <c r="L82" s="176"/>
      <c r="M82" s="2">
        <f t="shared" si="16"/>
        <v>0</v>
      </c>
      <c r="O82" s="50">
        <f t="shared" si="17"/>
        <v>99</v>
      </c>
      <c r="P82" s="50">
        <f t="shared" si="18"/>
        <v>91.7</v>
      </c>
      <c r="Q82" s="50">
        <f t="shared" si="19"/>
        <v>84.4</v>
      </c>
      <c r="R82" s="50">
        <f t="shared" si="20"/>
        <v>0</v>
      </c>
      <c r="S82" s="55">
        <v>179</v>
      </c>
    </row>
    <row r="83" spans="1:20" ht="19.5" customHeight="1" x14ac:dyDescent="0.5">
      <c r="A83" s="2" t="s">
        <v>523</v>
      </c>
      <c r="B83" s="15" t="s">
        <v>27</v>
      </c>
      <c r="C83" s="75"/>
      <c r="D83" s="13" t="s">
        <v>61</v>
      </c>
      <c r="E83" s="103"/>
      <c r="F83" s="109"/>
      <c r="G83" s="109"/>
      <c r="H83" s="109"/>
      <c r="I83" s="109"/>
      <c r="J83" s="109"/>
      <c r="K83" s="109"/>
      <c r="L83" s="176"/>
      <c r="M83" s="2">
        <f t="shared" si="16"/>
        <v>0</v>
      </c>
      <c r="O83" s="50">
        <f t="shared" si="17"/>
        <v>99</v>
      </c>
      <c r="P83" s="50">
        <f t="shared" si="18"/>
        <v>91.7</v>
      </c>
      <c r="Q83" s="50">
        <f t="shared" si="19"/>
        <v>84.4</v>
      </c>
      <c r="R83" s="50">
        <f t="shared" si="20"/>
        <v>0</v>
      </c>
      <c r="S83" s="55">
        <v>179</v>
      </c>
    </row>
    <row r="84" spans="1:20" ht="19.5" customHeight="1" x14ac:dyDescent="0.45">
      <c r="A84" s="2" t="s">
        <v>523</v>
      </c>
      <c r="B84" s="15" t="s">
        <v>27</v>
      </c>
      <c r="C84" s="108"/>
      <c r="D84" s="13" t="s">
        <v>369</v>
      </c>
      <c r="E84" s="102"/>
      <c r="F84" s="109"/>
      <c r="G84" s="109"/>
      <c r="H84" s="109"/>
      <c r="I84" s="109"/>
      <c r="J84" s="109"/>
      <c r="K84" s="109"/>
      <c r="L84" s="176"/>
      <c r="M84" s="2">
        <f t="shared" si="16"/>
        <v>0</v>
      </c>
      <c r="O84" s="50">
        <f t="shared" si="17"/>
        <v>99</v>
      </c>
      <c r="P84" s="50">
        <f t="shared" si="18"/>
        <v>91.7</v>
      </c>
      <c r="Q84" s="50">
        <f t="shared" si="19"/>
        <v>84.4</v>
      </c>
      <c r="R84" s="50">
        <f t="shared" si="20"/>
        <v>0</v>
      </c>
      <c r="S84" s="55">
        <v>179</v>
      </c>
    </row>
    <row r="85" spans="1:20" ht="19.5" customHeight="1" x14ac:dyDescent="0.45">
      <c r="A85" s="2" t="s">
        <v>523</v>
      </c>
      <c r="B85" s="15" t="s">
        <v>27</v>
      </c>
      <c r="C85" s="68"/>
      <c r="D85" s="13" t="s">
        <v>63</v>
      </c>
      <c r="E85" s="103"/>
      <c r="F85" s="109"/>
      <c r="G85" s="109"/>
      <c r="H85" s="109"/>
      <c r="I85" s="109"/>
      <c r="J85" s="109"/>
      <c r="K85" s="109"/>
      <c r="L85" s="176"/>
      <c r="M85" s="2">
        <f t="shared" si="16"/>
        <v>0</v>
      </c>
      <c r="O85" s="50">
        <f t="shared" si="17"/>
        <v>99</v>
      </c>
      <c r="P85" s="50">
        <f t="shared" si="18"/>
        <v>91.7</v>
      </c>
      <c r="Q85" s="50">
        <f t="shared" si="19"/>
        <v>84.4</v>
      </c>
      <c r="R85" s="50">
        <f t="shared" si="20"/>
        <v>0</v>
      </c>
      <c r="S85" s="55">
        <v>179</v>
      </c>
    </row>
    <row r="86" spans="1:20" ht="19.5" customHeight="1" x14ac:dyDescent="0.45">
      <c r="A86" s="2" t="s">
        <v>523</v>
      </c>
      <c r="B86" s="15" t="s">
        <v>27</v>
      </c>
      <c r="C86" s="63"/>
      <c r="D86" s="13" t="s">
        <v>62</v>
      </c>
      <c r="E86" s="102"/>
      <c r="F86" s="109"/>
      <c r="G86" s="109"/>
      <c r="H86" s="109"/>
      <c r="I86" s="109"/>
      <c r="J86" s="109"/>
      <c r="K86" s="109"/>
      <c r="L86" s="176"/>
      <c r="M86" s="2">
        <f t="shared" si="16"/>
        <v>0</v>
      </c>
      <c r="O86" s="50">
        <f t="shared" si="17"/>
        <v>99</v>
      </c>
      <c r="P86" s="50">
        <f t="shared" si="18"/>
        <v>91.7</v>
      </c>
      <c r="Q86" s="50">
        <f t="shared" si="19"/>
        <v>84.4</v>
      </c>
      <c r="R86" s="50">
        <f t="shared" si="20"/>
        <v>0</v>
      </c>
      <c r="S86" s="55">
        <v>179</v>
      </c>
    </row>
    <row r="87" spans="1:20" ht="19.25" customHeight="1" x14ac:dyDescent="0.5">
      <c r="A87" s="182" t="s">
        <v>73</v>
      </c>
      <c r="B87" s="182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O87" s="91">
        <v>0.3</v>
      </c>
      <c r="P87" s="92">
        <v>0.35</v>
      </c>
      <c r="Q87" s="47">
        <v>0.4</v>
      </c>
      <c r="R87" s="54"/>
      <c r="S87" s="54"/>
    </row>
    <row r="88" spans="1:20" ht="26.5" customHeight="1" x14ac:dyDescent="0.5">
      <c r="A88" s="86" t="s">
        <v>57</v>
      </c>
      <c r="B88" s="86" t="s">
        <v>9</v>
      </c>
      <c r="C88" s="183" t="s">
        <v>58</v>
      </c>
      <c r="D88" s="183"/>
      <c r="E88" s="86"/>
      <c r="F88" s="48" t="s">
        <v>11</v>
      </c>
      <c r="G88" s="48" t="s">
        <v>1</v>
      </c>
      <c r="H88" s="48" t="s">
        <v>2</v>
      </c>
      <c r="I88" s="48" t="s">
        <v>3</v>
      </c>
      <c r="J88" s="48" t="s">
        <v>4</v>
      </c>
      <c r="K88" s="48" t="s">
        <v>7</v>
      </c>
      <c r="L88" s="48"/>
      <c r="M88" s="86" t="s">
        <v>31</v>
      </c>
      <c r="O88" s="93" t="s">
        <v>543</v>
      </c>
      <c r="P88" s="94" t="s">
        <v>544</v>
      </c>
      <c r="Q88" s="95" t="s">
        <v>545</v>
      </c>
      <c r="R88" s="27" t="s">
        <v>59</v>
      </c>
      <c r="S88" s="49" t="s">
        <v>60</v>
      </c>
    </row>
    <row r="89" spans="1:20" ht="19.5" customHeight="1" x14ac:dyDescent="0.5">
      <c r="A89" s="2" t="s">
        <v>74</v>
      </c>
      <c r="B89" s="2" t="s">
        <v>8</v>
      </c>
      <c r="C89" s="75"/>
      <c r="D89" s="2" t="s">
        <v>75</v>
      </c>
      <c r="E89" s="26"/>
      <c r="F89" s="120"/>
      <c r="G89" s="109"/>
      <c r="H89" s="109"/>
      <c r="I89" s="109"/>
      <c r="J89" s="109"/>
      <c r="K89" s="109"/>
      <c r="L89" s="176"/>
      <c r="M89" s="2">
        <f t="shared" ref="M89:M99" si="21">SUM(F89:K89)</f>
        <v>0</v>
      </c>
      <c r="O89" s="50">
        <f>ROUND((S89-(S89*O$87))/1.23,1)</f>
        <v>278.3</v>
      </c>
      <c r="P89" s="50">
        <f>ROUND((S89-(S89*P$87))/1.23,1)</f>
        <v>258.39999999999998</v>
      </c>
      <c r="Q89" s="50">
        <f>ROUND((S89-(S89*Q$87))/1.23,1)</f>
        <v>238.5</v>
      </c>
      <c r="R89" s="50">
        <f t="shared" ref="R89:R99" si="22">IF(O$136=1,O89*M89,IF(P$136=2,M89*P89,IF(Q$136=3,Q89*M89,0)))</f>
        <v>0</v>
      </c>
      <c r="S89" s="55">
        <v>489</v>
      </c>
    </row>
    <row r="90" spans="1:20" ht="19.5" customHeight="1" x14ac:dyDescent="0.5">
      <c r="A90" s="2" t="s">
        <v>74</v>
      </c>
      <c r="B90" s="2" t="s">
        <v>8</v>
      </c>
      <c r="C90" s="71"/>
      <c r="D90" s="2" t="s">
        <v>76</v>
      </c>
      <c r="E90" s="26"/>
      <c r="F90" s="120"/>
      <c r="G90" s="109"/>
      <c r="H90" s="109"/>
      <c r="I90" s="109"/>
      <c r="J90" s="109"/>
      <c r="K90" s="109"/>
      <c r="L90" s="176"/>
      <c r="M90" s="2">
        <f t="shared" si="21"/>
        <v>0</v>
      </c>
      <c r="O90" s="50">
        <f t="shared" ref="O90:O99" si="23">ROUND((S90-(S90*O$87))/1.23,1)</f>
        <v>278.3</v>
      </c>
      <c r="P90" s="50">
        <f t="shared" ref="P90:P99" si="24">ROUND((S90-(S90*P$87))/1.23,1)</f>
        <v>258.39999999999998</v>
      </c>
      <c r="Q90" s="50">
        <f t="shared" ref="Q90:Q99" si="25">ROUND((S90-(S90*Q$87))/1.23,1)</f>
        <v>238.5</v>
      </c>
      <c r="R90" s="50">
        <f t="shared" si="22"/>
        <v>0</v>
      </c>
      <c r="S90" s="55">
        <v>489</v>
      </c>
    </row>
    <row r="91" spans="1:20" ht="19.5" customHeight="1" x14ac:dyDescent="0.5">
      <c r="A91" s="2" t="s">
        <v>74</v>
      </c>
      <c r="B91" s="2" t="s">
        <v>8</v>
      </c>
      <c r="C91" s="76"/>
      <c r="D91" s="2" t="s">
        <v>77</v>
      </c>
      <c r="E91" s="39"/>
      <c r="F91" s="120"/>
      <c r="G91" s="109"/>
      <c r="H91" s="109"/>
      <c r="I91" s="109"/>
      <c r="J91" s="109"/>
      <c r="K91" s="109"/>
      <c r="L91" s="176"/>
      <c r="M91" s="2">
        <f t="shared" si="21"/>
        <v>0</v>
      </c>
      <c r="O91" s="50">
        <f t="shared" si="23"/>
        <v>278.3</v>
      </c>
      <c r="P91" s="50">
        <f t="shared" si="24"/>
        <v>258.39999999999998</v>
      </c>
      <c r="Q91" s="50">
        <f t="shared" si="25"/>
        <v>238.5</v>
      </c>
      <c r="R91" s="50">
        <f t="shared" si="22"/>
        <v>0</v>
      </c>
      <c r="S91" s="55">
        <v>489</v>
      </c>
    </row>
    <row r="92" spans="1:20" ht="19.5" customHeight="1" x14ac:dyDescent="0.5">
      <c r="A92" s="2" t="s">
        <v>74</v>
      </c>
      <c r="B92" s="2" t="s">
        <v>13</v>
      </c>
      <c r="C92" s="75"/>
      <c r="D92" s="2" t="s">
        <v>61</v>
      </c>
      <c r="E92" s="40"/>
      <c r="F92" s="120"/>
      <c r="G92" s="109"/>
      <c r="H92" s="109"/>
      <c r="I92" s="109"/>
      <c r="J92" s="109"/>
      <c r="K92" s="109"/>
      <c r="L92" s="176"/>
      <c r="M92" s="2">
        <f t="shared" si="21"/>
        <v>0</v>
      </c>
      <c r="O92" s="50">
        <f t="shared" si="23"/>
        <v>227.1</v>
      </c>
      <c r="P92" s="50">
        <f t="shared" si="24"/>
        <v>210.9</v>
      </c>
      <c r="Q92" s="50">
        <f t="shared" si="25"/>
        <v>194.6</v>
      </c>
      <c r="R92" s="50">
        <f t="shared" si="22"/>
        <v>0</v>
      </c>
      <c r="S92" s="55">
        <v>399</v>
      </c>
    </row>
    <row r="93" spans="1:20" ht="19.5" customHeight="1" x14ac:dyDescent="0.45">
      <c r="A93" s="2" t="s">
        <v>74</v>
      </c>
      <c r="B93" s="2" t="s">
        <v>13</v>
      </c>
      <c r="C93" s="77"/>
      <c r="D93" s="2" t="s">
        <v>109</v>
      </c>
      <c r="E93" s="39"/>
      <c r="F93" s="120"/>
      <c r="G93" s="109"/>
      <c r="H93" s="109"/>
      <c r="I93" s="109"/>
      <c r="J93" s="109"/>
      <c r="K93" s="109"/>
      <c r="L93" s="176"/>
      <c r="M93" s="2">
        <f t="shared" si="21"/>
        <v>0</v>
      </c>
      <c r="O93" s="50">
        <f t="shared" si="23"/>
        <v>227.1</v>
      </c>
      <c r="P93" s="50">
        <f t="shared" si="24"/>
        <v>210.9</v>
      </c>
      <c r="Q93" s="50">
        <f t="shared" si="25"/>
        <v>194.6</v>
      </c>
      <c r="R93" s="50">
        <f t="shared" si="22"/>
        <v>0</v>
      </c>
      <c r="S93" s="55">
        <v>399</v>
      </c>
    </row>
    <row r="94" spans="1:20" ht="19.5" customHeight="1" x14ac:dyDescent="0.45">
      <c r="A94" s="2" t="s">
        <v>74</v>
      </c>
      <c r="B94" s="2" t="s">
        <v>13</v>
      </c>
      <c r="C94" s="78"/>
      <c r="D94" s="2" t="s">
        <v>32</v>
      </c>
      <c r="E94" s="39"/>
      <c r="F94" s="120"/>
      <c r="G94" s="109"/>
      <c r="H94" s="109"/>
      <c r="I94" s="109"/>
      <c r="J94" s="109"/>
      <c r="K94" s="109"/>
      <c r="L94" s="176"/>
      <c r="M94" s="2">
        <f t="shared" si="21"/>
        <v>0</v>
      </c>
      <c r="O94" s="50">
        <f t="shared" si="23"/>
        <v>227.1</v>
      </c>
      <c r="P94" s="50">
        <f t="shared" si="24"/>
        <v>210.9</v>
      </c>
      <c r="Q94" s="50">
        <f t="shared" si="25"/>
        <v>194.6</v>
      </c>
      <c r="R94" s="50">
        <f t="shared" si="22"/>
        <v>0</v>
      </c>
      <c r="S94" s="55">
        <v>399</v>
      </c>
    </row>
    <row r="95" spans="1:20" ht="19.5" customHeight="1" x14ac:dyDescent="0.5">
      <c r="A95" s="2" t="s">
        <v>74</v>
      </c>
      <c r="B95" s="2" t="s">
        <v>13</v>
      </c>
      <c r="C95" s="71"/>
      <c r="D95" s="13" t="s">
        <v>33</v>
      </c>
      <c r="E95" s="103"/>
      <c r="F95" s="120"/>
      <c r="G95" s="109"/>
      <c r="H95" s="109"/>
      <c r="I95" s="109"/>
      <c r="J95" s="109"/>
      <c r="K95" s="109"/>
      <c r="L95" s="176"/>
      <c r="M95" s="2">
        <f t="shared" si="21"/>
        <v>0</v>
      </c>
      <c r="O95" s="50">
        <f t="shared" si="23"/>
        <v>227.1</v>
      </c>
      <c r="P95" s="50">
        <f t="shared" si="24"/>
        <v>210.9</v>
      </c>
      <c r="Q95" s="50">
        <f t="shared" si="25"/>
        <v>194.6</v>
      </c>
      <c r="R95" s="50">
        <f t="shared" si="22"/>
        <v>0</v>
      </c>
      <c r="S95" s="55">
        <v>399</v>
      </c>
    </row>
    <row r="96" spans="1:20" ht="19.5" customHeight="1" x14ac:dyDescent="0.5">
      <c r="A96" s="2" t="s">
        <v>74</v>
      </c>
      <c r="B96" s="2" t="s">
        <v>108</v>
      </c>
      <c r="C96" s="75"/>
      <c r="D96" s="2" t="s">
        <v>61</v>
      </c>
      <c r="E96" s="25"/>
      <c r="F96" s="120"/>
      <c r="G96" s="109"/>
      <c r="H96" s="109"/>
      <c r="I96" s="109"/>
      <c r="J96" s="109"/>
      <c r="K96" s="109"/>
      <c r="L96" s="176"/>
      <c r="M96" s="2">
        <f t="shared" si="21"/>
        <v>0</v>
      </c>
      <c r="O96" s="50">
        <f t="shared" si="23"/>
        <v>227.1</v>
      </c>
      <c r="P96" s="50">
        <f t="shared" si="24"/>
        <v>210.9</v>
      </c>
      <c r="Q96" s="50">
        <f t="shared" si="25"/>
        <v>194.6</v>
      </c>
      <c r="R96" s="50">
        <f t="shared" si="22"/>
        <v>0</v>
      </c>
      <c r="S96" s="55">
        <v>399</v>
      </c>
    </row>
    <row r="97" spans="1:19" ht="19.5" customHeight="1" x14ac:dyDescent="0.45">
      <c r="A97" s="2" t="s">
        <v>74</v>
      </c>
      <c r="B97" s="2" t="s">
        <v>108</v>
      </c>
      <c r="C97" s="77"/>
      <c r="D97" s="2" t="s">
        <v>109</v>
      </c>
      <c r="E97" s="25"/>
      <c r="F97" s="120"/>
      <c r="G97" s="109"/>
      <c r="H97" s="109"/>
      <c r="I97" s="109"/>
      <c r="J97" s="109"/>
      <c r="K97" s="109"/>
      <c r="L97" s="176"/>
      <c r="M97" s="2">
        <f t="shared" si="21"/>
        <v>0</v>
      </c>
      <c r="O97" s="50">
        <f t="shared" si="23"/>
        <v>227.1</v>
      </c>
      <c r="P97" s="50">
        <f t="shared" si="24"/>
        <v>210.9</v>
      </c>
      <c r="Q97" s="50">
        <f t="shared" si="25"/>
        <v>194.6</v>
      </c>
      <c r="R97" s="50">
        <f t="shared" si="22"/>
        <v>0</v>
      </c>
      <c r="S97" s="55">
        <v>399</v>
      </c>
    </row>
    <row r="98" spans="1:19" ht="19.5" customHeight="1" x14ac:dyDescent="0.45">
      <c r="A98" s="2" t="s">
        <v>74</v>
      </c>
      <c r="B98" s="2" t="s">
        <v>108</v>
      </c>
      <c r="C98" s="78"/>
      <c r="D98" s="2" t="s">
        <v>32</v>
      </c>
      <c r="E98" s="25"/>
      <c r="F98" s="120"/>
      <c r="G98" s="109"/>
      <c r="H98" s="109"/>
      <c r="I98" s="109"/>
      <c r="J98" s="109"/>
      <c r="K98" s="109"/>
      <c r="L98" s="176"/>
      <c r="M98" s="2">
        <f t="shared" si="21"/>
        <v>0</v>
      </c>
      <c r="O98" s="50">
        <f t="shared" si="23"/>
        <v>227.1</v>
      </c>
      <c r="P98" s="50">
        <f t="shared" si="24"/>
        <v>210.9</v>
      </c>
      <c r="Q98" s="50">
        <f t="shared" si="25"/>
        <v>194.6</v>
      </c>
      <c r="R98" s="50">
        <f t="shared" si="22"/>
        <v>0</v>
      </c>
      <c r="S98" s="55">
        <v>399</v>
      </c>
    </row>
    <row r="99" spans="1:19" ht="19.5" customHeight="1" x14ac:dyDescent="0.5">
      <c r="A99" s="2" t="s">
        <v>74</v>
      </c>
      <c r="B99" s="2" t="s">
        <v>108</v>
      </c>
      <c r="C99" s="71"/>
      <c r="D99" s="13" t="s">
        <v>33</v>
      </c>
      <c r="E99" s="25"/>
      <c r="F99" s="120"/>
      <c r="G99" s="109"/>
      <c r="H99" s="109"/>
      <c r="I99" s="109"/>
      <c r="J99" s="109"/>
      <c r="K99" s="109"/>
      <c r="L99" s="176"/>
      <c r="M99" s="2">
        <f t="shared" si="21"/>
        <v>0</v>
      </c>
      <c r="O99" s="50">
        <f t="shared" si="23"/>
        <v>227.1</v>
      </c>
      <c r="P99" s="50">
        <f t="shared" si="24"/>
        <v>210.9</v>
      </c>
      <c r="Q99" s="50">
        <f t="shared" si="25"/>
        <v>194.6</v>
      </c>
      <c r="R99" s="50">
        <f t="shared" si="22"/>
        <v>0</v>
      </c>
      <c r="S99" s="55">
        <v>399</v>
      </c>
    </row>
    <row r="100" spans="1:19" ht="19.25" customHeight="1" x14ac:dyDescent="0.5">
      <c r="A100" s="182" t="s">
        <v>78</v>
      </c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O100" s="91">
        <v>0.3</v>
      </c>
      <c r="P100" s="92">
        <v>0.35</v>
      </c>
      <c r="Q100" s="47">
        <v>0.4</v>
      </c>
      <c r="R100" s="14"/>
      <c r="S100" s="14"/>
    </row>
    <row r="101" spans="1:19" ht="27" customHeight="1" x14ac:dyDescent="0.5">
      <c r="A101" s="87" t="s">
        <v>10</v>
      </c>
      <c r="B101" s="87" t="s">
        <v>9</v>
      </c>
      <c r="C101" s="181" t="s">
        <v>0</v>
      </c>
      <c r="D101" s="181"/>
      <c r="E101" s="30"/>
      <c r="F101" s="16" t="s">
        <v>111</v>
      </c>
      <c r="G101" s="16" t="s">
        <v>11</v>
      </c>
      <c r="H101" s="16" t="s">
        <v>1</v>
      </c>
      <c r="I101" s="16" t="s">
        <v>2</v>
      </c>
      <c r="J101" s="16" t="s">
        <v>3</v>
      </c>
      <c r="K101" s="16" t="s">
        <v>4</v>
      </c>
      <c r="L101" s="16" t="s">
        <v>7</v>
      </c>
      <c r="M101" s="86" t="s">
        <v>31</v>
      </c>
      <c r="O101" s="93" t="s">
        <v>543</v>
      </c>
      <c r="P101" s="94" t="s">
        <v>544</v>
      </c>
      <c r="Q101" s="95" t="s">
        <v>545</v>
      </c>
      <c r="R101" s="27" t="s">
        <v>59</v>
      </c>
      <c r="S101" s="49" t="s">
        <v>60</v>
      </c>
    </row>
    <row r="102" spans="1:19" ht="19.5" customHeight="1" x14ac:dyDescent="0.5">
      <c r="A102" s="2" t="s">
        <v>74</v>
      </c>
      <c r="B102" s="2" t="s">
        <v>28</v>
      </c>
      <c r="C102" s="75"/>
      <c r="D102" s="2" t="s">
        <v>61</v>
      </c>
      <c r="E102" s="25"/>
      <c r="F102" s="109"/>
      <c r="G102" s="109"/>
      <c r="H102" s="109"/>
      <c r="I102" s="109"/>
      <c r="J102" s="109"/>
      <c r="K102" s="109"/>
      <c r="L102" s="109"/>
      <c r="M102" s="2">
        <f>SUM(F102:L102)</f>
        <v>0</v>
      </c>
      <c r="O102" s="50">
        <f>ROUND((S102-(S102*O$100))/1.23,1)</f>
        <v>227.1</v>
      </c>
      <c r="P102" s="50">
        <f>ROUND((S102-(S102*P$100))/1.23,1)</f>
        <v>210.9</v>
      </c>
      <c r="Q102" s="50">
        <f>ROUND((S102-(S102*Q$100))/1.23,1)</f>
        <v>194.6</v>
      </c>
      <c r="R102" s="50">
        <f>IF(O$136=1,O102*M102,IF(P$136=2,M102*P102,IF(Q$136=3,Q102*M102,0)))</f>
        <v>0</v>
      </c>
      <c r="S102" s="51">
        <v>399</v>
      </c>
    </row>
    <row r="103" spans="1:19" ht="19.5" customHeight="1" x14ac:dyDescent="0.45">
      <c r="A103" s="2" t="s">
        <v>74</v>
      </c>
      <c r="B103" s="2" t="s">
        <v>28</v>
      </c>
      <c r="C103" s="72"/>
      <c r="D103" s="13" t="s">
        <v>72</v>
      </c>
      <c r="E103" s="25"/>
      <c r="F103" s="109"/>
      <c r="G103" s="109"/>
      <c r="H103" s="109"/>
      <c r="I103" s="109"/>
      <c r="J103" s="109"/>
      <c r="K103" s="109"/>
      <c r="L103" s="109"/>
      <c r="M103" s="2">
        <f t="shared" ref="M103:M104" si="26">SUM(F103:L103)</f>
        <v>0</v>
      </c>
      <c r="O103" s="50">
        <f t="shared" ref="O103:O104" si="27">ROUND((S103-(S103*O$100))/1.23,1)</f>
        <v>227.1</v>
      </c>
      <c r="P103" s="50">
        <f t="shared" ref="P103:P104" si="28">ROUND((S103-(S103*P$100))/1.23,1)</f>
        <v>210.9</v>
      </c>
      <c r="Q103" s="50">
        <f t="shared" ref="Q103:Q104" si="29">ROUND((S103-(S103*Q$100))/1.23,1)</f>
        <v>194.6</v>
      </c>
      <c r="R103" s="50">
        <f>IF(O$136=1,O103*M103,IF(P$136=2,M103*P103,IF(Q$136=3,Q103*M103,0)))</f>
        <v>0</v>
      </c>
      <c r="S103" s="51">
        <v>399</v>
      </c>
    </row>
    <row r="104" spans="1:19" ht="19.5" customHeight="1" x14ac:dyDescent="0.45">
      <c r="A104" s="2" t="s">
        <v>74</v>
      </c>
      <c r="B104" s="2" t="s">
        <v>28</v>
      </c>
      <c r="C104" s="73"/>
      <c r="D104" s="13" t="s">
        <v>106</v>
      </c>
      <c r="E104" s="39"/>
      <c r="F104" s="109"/>
      <c r="G104" s="109"/>
      <c r="H104" s="109"/>
      <c r="I104" s="109"/>
      <c r="J104" s="109"/>
      <c r="K104" s="109"/>
      <c r="L104" s="109"/>
      <c r="M104" s="2">
        <f t="shared" si="26"/>
        <v>0</v>
      </c>
      <c r="O104" s="50">
        <f t="shared" si="27"/>
        <v>227.1</v>
      </c>
      <c r="P104" s="50">
        <f t="shared" si="28"/>
        <v>210.9</v>
      </c>
      <c r="Q104" s="50">
        <f t="shared" si="29"/>
        <v>194.6</v>
      </c>
      <c r="R104" s="50">
        <f>IF(O$136=1,O104*M104,IF(P$136=2,M104*P104,IF(Q$136=3,Q104*M104,0)))</f>
        <v>0</v>
      </c>
      <c r="S104" s="51">
        <v>399</v>
      </c>
    </row>
    <row r="105" spans="1:19" ht="19.5" customHeight="1" x14ac:dyDescent="0.5">
      <c r="A105" s="182" t="s">
        <v>79</v>
      </c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O105" s="91">
        <v>0.3</v>
      </c>
      <c r="P105" s="92">
        <v>0.35</v>
      </c>
      <c r="Q105" s="47">
        <v>0.4</v>
      </c>
      <c r="R105" s="14"/>
      <c r="S105" s="14"/>
    </row>
    <row r="106" spans="1:19" ht="24" customHeight="1" x14ac:dyDescent="0.5">
      <c r="A106" s="87" t="s">
        <v>10</v>
      </c>
      <c r="B106" s="87" t="s">
        <v>9</v>
      </c>
      <c r="C106" s="181" t="s">
        <v>0</v>
      </c>
      <c r="D106" s="181"/>
      <c r="E106" s="30"/>
      <c r="F106" s="16" t="s">
        <v>11</v>
      </c>
      <c r="G106" s="16" t="s">
        <v>1</v>
      </c>
      <c r="H106" s="16" t="s">
        <v>2</v>
      </c>
      <c r="I106" s="16" t="s">
        <v>3</v>
      </c>
      <c r="J106" s="16" t="s">
        <v>4</v>
      </c>
      <c r="K106" s="16" t="s">
        <v>7</v>
      </c>
      <c r="L106" s="16"/>
      <c r="M106" s="86" t="s">
        <v>31</v>
      </c>
      <c r="O106" s="93" t="s">
        <v>543</v>
      </c>
      <c r="P106" s="94" t="s">
        <v>544</v>
      </c>
      <c r="Q106" s="95" t="s">
        <v>545</v>
      </c>
      <c r="R106" s="27" t="s">
        <v>59</v>
      </c>
      <c r="S106" s="49" t="s">
        <v>60</v>
      </c>
    </row>
    <row r="107" spans="1:19" ht="19.5" customHeight="1" x14ac:dyDescent="0.5">
      <c r="A107" s="2" t="s">
        <v>524</v>
      </c>
      <c r="B107" s="2" t="s">
        <v>36</v>
      </c>
      <c r="C107" s="79"/>
      <c r="D107" s="2" t="s">
        <v>75</v>
      </c>
      <c r="E107" s="103"/>
      <c r="F107" s="109"/>
      <c r="G107" s="109"/>
      <c r="H107" s="109"/>
      <c r="I107" s="109"/>
      <c r="J107" s="109"/>
      <c r="K107" s="109"/>
      <c r="L107" s="176"/>
      <c r="M107" s="2">
        <f>SUM(F107:K107)</f>
        <v>0</v>
      </c>
      <c r="O107" s="50">
        <f>ROUND((S107-(S107*O$100))/1.23,1)</f>
        <v>340.9</v>
      </c>
      <c r="P107" s="50">
        <f>ROUND((S107-(S107*P$100))/1.23,1)</f>
        <v>316.5</v>
      </c>
      <c r="Q107" s="50">
        <f>ROUND((S107-(S107*Q$100))/1.23,1)</f>
        <v>292.2</v>
      </c>
      <c r="R107" s="50">
        <f>IF(O$136=1,O107*M107,IF(P$136=2,M107*P107,IF(Q$136=3,Q107*M107,0)))</f>
        <v>0</v>
      </c>
      <c r="S107" s="55">
        <v>599</v>
      </c>
    </row>
    <row r="108" spans="1:19" ht="19.5" customHeight="1" x14ac:dyDescent="0.5">
      <c r="A108" s="2" t="s">
        <v>524</v>
      </c>
      <c r="B108" s="2" t="s">
        <v>36</v>
      </c>
      <c r="C108" s="71"/>
      <c r="D108" s="2" t="s">
        <v>76</v>
      </c>
      <c r="E108" s="103"/>
      <c r="F108" s="109"/>
      <c r="G108" s="109"/>
      <c r="H108" s="109"/>
      <c r="I108" s="109"/>
      <c r="J108" s="109"/>
      <c r="K108" s="109"/>
      <c r="L108" s="176"/>
      <c r="M108" s="2">
        <f>SUM(F108:K108)</f>
        <v>0</v>
      </c>
      <c r="O108" s="50">
        <f>ROUND((S108-(S108*O$100))/1.23,1)</f>
        <v>340.9</v>
      </c>
      <c r="P108" s="50">
        <f>ROUND((S108-(S108*P$100))/1.23,1)</f>
        <v>316.5</v>
      </c>
      <c r="Q108" s="50">
        <f>ROUND((S108-(S108*Q$100))/1.23,1)</f>
        <v>292.2</v>
      </c>
      <c r="R108" s="50">
        <f>IF(O$136=1,O108*M108,IF(P$136=2,M108*P108,IF(Q$136=3,Q108*M108,0)))</f>
        <v>0</v>
      </c>
      <c r="S108" s="55">
        <v>599</v>
      </c>
    </row>
    <row r="109" spans="1:19" ht="19.5" customHeight="1" x14ac:dyDescent="0.5">
      <c r="A109" s="2" t="s">
        <v>524</v>
      </c>
      <c r="B109" s="2" t="s">
        <v>709</v>
      </c>
      <c r="C109" s="79"/>
      <c r="D109" s="2" t="s">
        <v>61</v>
      </c>
      <c r="E109" s="103" t="s">
        <v>372</v>
      </c>
      <c r="F109" s="109"/>
      <c r="G109" s="109"/>
      <c r="H109" s="109"/>
      <c r="I109" s="109"/>
      <c r="J109" s="109"/>
      <c r="K109" s="109"/>
      <c r="L109" s="176"/>
      <c r="M109" s="2">
        <f>SUM(F109:K109)</f>
        <v>0</v>
      </c>
      <c r="O109" s="50">
        <f>ROUND((S109-(S109*O$100))/1.23,1)</f>
        <v>318.10000000000002</v>
      </c>
      <c r="P109" s="50">
        <f>ROUND((S109-(S109*P$100))/1.23,1)</f>
        <v>295.39999999999998</v>
      </c>
      <c r="Q109" s="50">
        <f>ROUND((S109-(S109*Q$100))/1.23,1)</f>
        <v>272.7</v>
      </c>
      <c r="R109" s="50">
        <f>IF(O$136=1,O109*M109,IF(P$136=2,M109*P109,IF(Q$136=3,Q109*M109,0)))</f>
        <v>0</v>
      </c>
      <c r="S109" s="55">
        <v>559</v>
      </c>
    </row>
    <row r="110" spans="1:19" ht="19.5" customHeight="1" x14ac:dyDescent="0.45">
      <c r="A110" s="2" t="s">
        <v>524</v>
      </c>
      <c r="B110" s="2" t="s">
        <v>710</v>
      </c>
      <c r="C110" s="77"/>
      <c r="D110" s="2" t="s">
        <v>109</v>
      </c>
      <c r="E110" s="103" t="s">
        <v>372</v>
      </c>
      <c r="F110" s="109"/>
      <c r="G110" s="109"/>
      <c r="H110" s="109"/>
      <c r="I110" s="109"/>
      <c r="J110" s="109"/>
      <c r="K110" s="109"/>
      <c r="L110" s="176"/>
      <c r="M110" s="2">
        <f>SUM(F110:K110)</f>
        <v>0</v>
      </c>
      <c r="O110" s="50">
        <f>ROUND((S110-(S110*O$100))/1.23,1)</f>
        <v>318.10000000000002</v>
      </c>
      <c r="P110" s="50">
        <f>ROUND((S110-(S110*P$100))/1.23,1)</f>
        <v>295.39999999999998</v>
      </c>
      <c r="Q110" s="50">
        <f>ROUND((S110-(S110*Q$100))/1.23,1)</f>
        <v>272.7</v>
      </c>
      <c r="R110" s="50">
        <f>IF(O$136=1,O110*M110,IF(P$136=2,M110*P110,IF(Q$136=3,Q110*M110,0)))</f>
        <v>0</v>
      </c>
      <c r="S110" s="55">
        <v>559</v>
      </c>
    </row>
    <row r="111" spans="1:19" ht="19.25" customHeight="1" x14ac:dyDescent="0.5">
      <c r="A111" s="182" t="s">
        <v>80</v>
      </c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O111" s="91">
        <v>0.32</v>
      </c>
      <c r="P111" s="92">
        <v>0.37</v>
      </c>
      <c r="Q111" s="47">
        <v>0.42</v>
      </c>
      <c r="R111" s="54"/>
      <c r="S111" s="54"/>
    </row>
    <row r="112" spans="1:19" ht="27" customHeight="1" x14ac:dyDescent="0.5">
      <c r="A112" s="86" t="s">
        <v>57</v>
      </c>
      <c r="B112" s="86" t="s">
        <v>9</v>
      </c>
      <c r="C112" s="183" t="s">
        <v>58</v>
      </c>
      <c r="D112" s="183"/>
      <c r="E112" s="86"/>
      <c r="F112" s="48"/>
      <c r="G112" s="48" t="s">
        <v>15</v>
      </c>
      <c r="H112" s="48" t="s">
        <v>16</v>
      </c>
      <c r="I112" s="48" t="s">
        <v>17</v>
      </c>
      <c r="J112" s="48" t="s">
        <v>18</v>
      </c>
      <c r="K112" s="48"/>
      <c r="L112" s="48"/>
      <c r="M112" s="86" t="s">
        <v>31</v>
      </c>
      <c r="O112" s="93" t="s">
        <v>543</v>
      </c>
      <c r="P112" s="94" t="s">
        <v>544</v>
      </c>
      <c r="Q112" s="95" t="s">
        <v>545</v>
      </c>
      <c r="R112" s="27" t="s">
        <v>59</v>
      </c>
      <c r="S112" s="49" t="s">
        <v>60</v>
      </c>
    </row>
    <row r="113" spans="1:19" ht="19.5" customHeight="1" x14ac:dyDescent="0.5">
      <c r="A113" s="2" t="s">
        <v>373</v>
      </c>
      <c r="B113" s="2" t="s">
        <v>26</v>
      </c>
      <c r="C113" s="75"/>
      <c r="D113" s="37" t="s">
        <v>61</v>
      </c>
      <c r="E113" s="103"/>
      <c r="F113" s="11"/>
      <c r="G113" s="136"/>
      <c r="H113" s="137"/>
      <c r="I113" s="137"/>
      <c r="J113" s="136"/>
      <c r="K113" s="11"/>
      <c r="L113" s="11"/>
      <c r="M113" s="2">
        <f t="shared" ref="M113:M121" si="30">SUM(F113:K113)</f>
        <v>0</v>
      </c>
      <c r="O113" s="50">
        <f>ROUND((S113-(S113*O$111))/1.23,1)</f>
        <v>43.7</v>
      </c>
      <c r="P113" s="50">
        <f>ROUND((S113-(S113*P$111))/1.23,1)</f>
        <v>40.5</v>
      </c>
      <c r="Q113" s="50">
        <f>ROUND((S113-(S113*Q$111))/1.23,1)</f>
        <v>37.299999999999997</v>
      </c>
      <c r="R113" s="50">
        <f t="shared" ref="R113:R121" si="31">IF(O$136=1,O113*M113,IF(P$136=2,M113*P113,IF(Q$136=3,Q113*M113,0)))</f>
        <v>0</v>
      </c>
      <c r="S113" s="51">
        <v>79</v>
      </c>
    </row>
    <row r="114" spans="1:19" ht="19.5" customHeight="1" x14ac:dyDescent="0.45">
      <c r="A114" s="2" t="s">
        <v>373</v>
      </c>
      <c r="B114" s="2" t="s">
        <v>26</v>
      </c>
      <c r="C114" s="70"/>
      <c r="D114" s="37" t="s">
        <v>81</v>
      </c>
      <c r="E114" s="103"/>
      <c r="F114" s="11"/>
      <c r="G114" s="138"/>
      <c r="H114" s="139"/>
      <c r="I114" s="139"/>
      <c r="J114" s="138"/>
      <c r="K114" s="11"/>
      <c r="L114" s="11"/>
      <c r="M114" s="2">
        <f t="shared" si="30"/>
        <v>0</v>
      </c>
      <c r="O114" s="50">
        <f t="shared" ref="O114:O118" si="32">ROUND((S114-(S114*O$111))/1.23,1)</f>
        <v>43.7</v>
      </c>
      <c r="P114" s="50">
        <f t="shared" ref="P114:P118" si="33">ROUND((S114-(S114*P$111))/1.23,1)</f>
        <v>40.5</v>
      </c>
      <c r="Q114" s="50">
        <f t="shared" ref="Q114:Q118" si="34">ROUND((S114-(S114*Q$111))/1.23,1)</f>
        <v>37.299999999999997</v>
      </c>
      <c r="R114" s="50">
        <f t="shared" si="31"/>
        <v>0</v>
      </c>
      <c r="S114" s="51">
        <v>79</v>
      </c>
    </row>
    <row r="115" spans="1:19" ht="19.5" customHeight="1" x14ac:dyDescent="0.45">
      <c r="A115" s="2" t="s">
        <v>373</v>
      </c>
      <c r="B115" s="2" t="s">
        <v>26</v>
      </c>
      <c r="C115" s="69"/>
      <c r="D115" s="13" t="s">
        <v>32</v>
      </c>
      <c r="E115" s="102" t="s">
        <v>65</v>
      </c>
      <c r="F115" s="11"/>
      <c r="G115" s="138"/>
      <c r="H115" s="139"/>
      <c r="I115" s="139"/>
      <c r="J115" s="138"/>
      <c r="K115" s="11"/>
      <c r="L115" s="11"/>
      <c r="M115" s="2">
        <f t="shared" si="30"/>
        <v>0</v>
      </c>
      <c r="O115" s="50">
        <f t="shared" si="32"/>
        <v>43.7</v>
      </c>
      <c r="P115" s="50">
        <f t="shared" si="33"/>
        <v>40.5</v>
      </c>
      <c r="Q115" s="50">
        <f t="shared" si="34"/>
        <v>37.299999999999997</v>
      </c>
      <c r="R115" s="50">
        <f t="shared" si="31"/>
        <v>0</v>
      </c>
      <c r="S115" s="51">
        <v>79</v>
      </c>
    </row>
    <row r="116" spans="1:19" ht="19.5" customHeight="1" x14ac:dyDescent="0.45">
      <c r="A116" s="2" t="s">
        <v>373</v>
      </c>
      <c r="B116" s="2" t="s">
        <v>374</v>
      </c>
      <c r="C116" s="17"/>
      <c r="D116" s="2" t="s">
        <v>82</v>
      </c>
      <c r="E116" s="103" t="s">
        <v>372</v>
      </c>
      <c r="F116" s="11"/>
      <c r="G116" s="138"/>
      <c r="H116" s="139"/>
      <c r="I116" s="139"/>
      <c r="J116" s="138"/>
      <c r="K116" s="11"/>
      <c r="L116" s="11"/>
      <c r="M116" s="2">
        <f t="shared" si="30"/>
        <v>0</v>
      </c>
      <c r="O116" s="50">
        <f t="shared" si="32"/>
        <v>54.7</v>
      </c>
      <c r="P116" s="50">
        <f t="shared" si="33"/>
        <v>50.7</v>
      </c>
      <c r="Q116" s="50">
        <f t="shared" si="34"/>
        <v>46.7</v>
      </c>
      <c r="R116" s="50">
        <f t="shared" si="31"/>
        <v>0</v>
      </c>
      <c r="S116" s="51">
        <v>99</v>
      </c>
    </row>
    <row r="117" spans="1:19" ht="19.5" customHeight="1" x14ac:dyDescent="0.45">
      <c r="A117" s="2" t="s">
        <v>373</v>
      </c>
      <c r="B117" s="2" t="s">
        <v>374</v>
      </c>
      <c r="C117" s="68"/>
      <c r="D117" s="13" t="s">
        <v>63</v>
      </c>
      <c r="E117" s="103" t="s">
        <v>372</v>
      </c>
      <c r="F117" s="11"/>
      <c r="G117" s="138"/>
      <c r="H117" s="139"/>
      <c r="I117" s="139"/>
      <c r="J117" s="138"/>
      <c r="K117" s="11"/>
      <c r="L117" s="11"/>
      <c r="M117" s="2">
        <f t="shared" si="30"/>
        <v>0</v>
      </c>
      <c r="O117" s="50">
        <f>ROUND((S117-(S117*O$111))/1.23,1)</f>
        <v>54.7</v>
      </c>
      <c r="P117" s="50">
        <f>ROUND((S117-(S117*P$111))/1.23,1)</f>
        <v>50.7</v>
      </c>
      <c r="Q117" s="50">
        <f>ROUND((S117-(S117*Q$111))/1.23,1)</f>
        <v>46.7</v>
      </c>
      <c r="R117" s="50">
        <f t="shared" si="31"/>
        <v>0</v>
      </c>
      <c r="S117" s="51">
        <v>99</v>
      </c>
    </row>
    <row r="118" spans="1:19" ht="19.5" customHeight="1" x14ac:dyDescent="0.45">
      <c r="A118" s="2" t="s">
        <v>373</v>
      </c>
      <c r="B118" s="2" t="s">
        <v>374</v>
      </c>
      <c r="C118" s="12"/>
      <c r="D118" s="2" t="s">
        <v>369</v>
      </c>
      <c r="E118" s="103" t="s">
        <v>372</v>
      </c>
      <c r="F118" s="11"/>
      <c r="G118" s="138"/>
      <c r="H118" s="139"/>
      <c r="I118" s="139"/>
      <c r="J118" s="138"/>
      <c r="K118" s="11"/>
      <c r="L118" s="11"/>
      <c r="M118" s="2">
        <f t="shared" si="30"/>
        <v>0</v>
      </c>
      <c r="O118" s="50">
        <f t="shared" si="32"/>
        <v>54.7</v>
      </c>
      <c r="P118" s="50">
        <f t="shared" si="33"/>
        <v>50.7</v>
      </c>
      <c r="Q118" s="50">
        <f t="shared" si="34"/>
        <v>46.7</v>
      </c>
      <c r="R118" s="50">
        <f t="shared" si="31"/>
        <v>0</v>
      </c>
      <c r="S118" s="51">
        <v>99</v>
      </c>
    </row>
    <row r="119" spans="1:19" ht="19.5" customHeight="1" x14ac:dyDescent="0.45">
      <c r="A119" s="2" t="s">
        <v>373</v>
      </c>
      <c r="B119" s="2" t="s">
        <v>19</v>
      </c>
      <c r="C119" s="17"/>
      <c r="D119" s="2" t="s">
        <v>82</v>
      </c>
      <c r="E119" s="104"/>
      <c r="F119" s="11"/>
      <c r="G119" s="138"/>
      <c r="H119" s="139"/>
      <c r="I119" s="139"/>
      <c r="J119" s="138"/>
      <c r="K119" s="11"/>
      <c r="L119" s="11"/>
      <c r="M119" s="2">
        <f t="shared" si="30"/>
        <v>0</v>
      </c>
      <c r="O119" s="50">
        <f>ROUND((S119-(S119*O$111))/1.23,1)</f>
        <v>38.1</v>
      </c>
      <c r="P119" s="50">
        <f>ROUND((S119-(S119*P$111))/1.23,1)</f>
        <v>35.299999999999997</v>
      </c>
      <c r="Q119" s="50">
        <f>ROUND((S119-(S119*Q$111))/1.23,1)</f>
        <v>32.5</v>
      </c>
      <c r="R119" s="50">
        <f t="shared" si="31"/>
        <v>0</v>
      </c>
      <c r="S119" s="51">
        <v>69</v>
      </c>
    </row>
    <row r="120" spans="1:19" ht="19.5" customHeight="1" x14ac:dyDescent="0.45">
      <c r="A120" s="2" t="s">
        <v>373</v>
      </c>
      <c r="B120" s="2" t="s">
        <v>19</v>
      </c>
      <c r="C120" s="63"/>
      <c r="D120" s="13" t="s">
        <v>62</v>
      </c>
      <c r="E120" s="104"/>
      <c r="F120" s="11"/>
      <c r="G120" s="140"/>
      <c r="H120" s="141"/>
      <c r="I120" s="141"/>
      <c r="J120" s="140"/>
      <c r="K120" s="11"/>
      <c r="L120" s="11"/>
      <c r="M120" s="2">
        <f t="shared" si="30"/>
        <v>0</v>
      </c>
      <c r="O120" s="50">
        <f t="shared" ref="O120:O121" si="35">ROUND((S120-(S120*O$111))/1.23,1)</f>
        <v>38.1</v>
      </c>
      <c r="P120" s="50">
        <f t="shared" ref="P120:P121" si="36">ROUND((S120-(S120*P$111))/1.23,1)</f>
        <v>35.299999999999997</v>
      </c>
      <c r="Q120" s="50">
        <f t="shared" ref="Q120:Q121" si="37">ROUND((S120-(S120*Q$111))/1.23,1)</f>
        <v>32.5</v>
      </c>
      <c r="R120" s="50">
        <f t="shared" si="31"/>
        <v>0</v>
      </c>
      <c r="S120" s="51">
        <v>69</v>
      </c>
    </row>
    <row r="121" spans="1:19" ht="19.5" customHeight="1" x14ac:dyDescent="0.45">
      <c r="A121" s="2" t="s">
        <v>373</v>
      </c>
      <c r="B121" s="2" t="s">
        <v>19</v>
      </c>
      <c r="C121" s="12"/>
      <c r="D121" s="2" t="s">
        <v>369</v>
      </c>
      <c r="E121" s="102" t="s">
        <v>65</v>
      </c>
      <c r="F121" s="11"/>
      <c r="G121" s="138"/>
      <c r="H121" s="139"/>
      <c r="I121" s="139"/>
      <c r="J121" s="138"/>
      <c r="K121" s="11"/>
      <c r="L121" s="11"/>
      <c r="M121" s="2">
        <f t="shared" si="30"/>
        <v>0</v>
      </c>
      <c r="O121" s="50">
        <f t="shared" si="35"/>
        <v>38.1</v>
      </c>
      <c r="P121" s="50">
        <f t="shared" si="36"/>
        <v>35.299999999999997</v>
      </c>
      <c r="Q121" s="50">
        <f t="shared" si="37"/>
        <v>32.5</v>
      </c>
      <c r="R121" s="50">
        <f t="shared" si="31"/>
        <v>0</v>
      </c>
      <c r="S121" s="51">
        <v>69</v>
      </c>
    </row>
    <row r="122" spans="1:19" ht="19.25" customHeight="1" x14ac:dyDescent="0.5">
      <c r="A122" s="182" t="s">
        <v>551</v>
      </c>
      <c r="B122" s="182"/>
      <c r="C122" s="182"/>
      <c r="D122" s="182"/>
      <c r="E122" s="182"/>
      <c r="F122" s="182"/>
      <c r="G122" s="182"/>
      <c r="H122" s="182"/>
      <c r="I122" s="182"/>
      <c r="J122" s="182"/>
      <c r="K122" s="182"/>
      <c r="L122" s="182"/>
      <c r="M122" s="182"/>
      <c r="O122" s="91">
        <v>0.3</v>
      </c>
      <c r="P122" s="92">
        <v>0.35</v>
      </c>
      <c r="Q122" s="47">
        <v>0.4</v>
      </c>
      <c r="R122" s="54"/>
      <c r="S122" s="54"/>
    </row>
    <row r="123" spans="1:19" ht="27" customHeight="1" x14ac:dyDescent="0.5">
      <c r="A123" s="86" t="s">
        <v>57</v>
      </c>
      <c r="B123" s="86" t="s">
        <v>9</v>
      </c>
      <c r="C123" s="183" t="s">
        <v>58</v>
      </c>
      <c r="D123" s="183"/>
      <c r="E123" s="86"/>
      <c r="F123" s="48"/>
      <c r="G123" s="48"/>
      <c r="H123" s="48"/>
      <c r="I123" s="48"/>
      <c r="J123" s="48"/>
      <c r="K123" s="48"/>
      <c r="L123" s="48"/>
      <c r="M123" s="86" t="s">
        <v>31</v>
      </c>
      <c r="O123" s="93" t="s">
        <v>543</v>
      </c>
      <c r="P123" s="94" t="s">
        <v>544</v>
      </c>
      <c r="Q123" s="95" t="s">
        <v>545</v>
      </c>
      <c r="R123" s="27" t="s">
        <v>59</v>
      </c>
      <c r="S123" s="49" t="s">
        <v>60</v>
      </c>
    </row>
    <row r="124" spans="1:19" ht="19.5" customHeight="1" x14ac:dyDescent="0.45">
      <c r="A124" s="2" t="s">
        <v>552</v>
      </c>
      <c r="B124" s="2" t="s">
        <v>553</v>
      </c>
      <c r="C124" s="70"/>
      <c r="D124" s="37" t="s">
        <v>554</v>
      </c>
      <c r="E124" s="103" t="s">
        <v>372</v>
      </c>
      <c r="F124" s="11"/>
      <c r="G124" s="11"/>
      <c r="H124" s="180"/>
      <c r="I124" s="180"/>
      <c r="J124" s="11"/>
      <c r="K124" s="11"/>
      <c r="L124" s="11"/>
      <c r="M124" s="1">
        <f t="shared" ref="M124:M135" si="38">H124</f>
        <v>0</v>
      </c>
      <c r="O124" s="50">
        <f>ROUND((S124-(S124*O$122))/1.23,1)</f>
        <v>22.2</v>
      </c>
      <c r="P124" s="50">
        <f>ROUND((S124-(S124*P$122))/1.23,1)</f>
        <v>20.6</v>
      </c>
      <c r="Q124" s="50">
        <f>ROUND((S124-(S124*Q$122))/1.23,1)</f>
        <v>19</v>
      </c>
      <c r="R124" s="50">
        <f>IF(O$136=1,O124*M124,IF(P$136=2,M124*P124,IF(Q$136=3,Q124*M124,0)))</f>
        <v>0</v>
      </c>
      <c r="S124" s="51">
        <v>39</v>
      </c>
    </row>
    <row r="125" spans="1:19" ht="19.5" customHeight="1" x14ac:dyDescent="0.5">
      <c r="A125" s="2" t="s">
        <v>552</v>
      </c>
      <c r="B125" s="2" t="s">
        <v>553</v>
      </c>
      <c r="C125" s="75"/>
      <c r="D125" s="37" t="s">
        <v>555</v>
      </c>
      <c r="E125" s="103" t="s">
        <v>372</v>
      </c>
      <c r="F125" s="11"/>
      <c r="G125" s="11"/>
      <c r="H125" s="180"/>
      <c r="I125" s="180"/>
      <c r="J125" s="11"/>
      <c r="K125" s="11"/>
      <c r="L125" s="11"/>
      <c r="M125" s="1">
        <f t="shared" si="38"/>
        <v>0</v>
      </c>
      <c r="O125" s="50">
        <f>ROUND((S125-(S125*O$122))/1.23,1)</f>
        <v>22.2</v>
      </c>
      <c r="P125" s="50">
        <f>ROUND((S125-(S125*P$122))/1.23,1)</f>
        <v>20.6</v>
      </c>
      <c r="Q125" s="50">
        <f>ROUND((S125-(S125*Q$122))/1.23,1)</f>
        <v>19</v>
      </c>
      <c r="R125" s="50">
        <f>IF(O$136=1,O125*M125,IF(P$136=2,M125*P125,IF(Q$136=3,Q125*M125,0)))</f>
        <v>0</v>
      </c>
      <c r="S125" s="51">
        <v>39</v>
      </c>
    </row>
    <row r="126" spans="1:19" ht="19.5" customHeight="1" x14ac:dyDescent="0.45">
      <c r="A126" s="2" t="s">
        <v>552</v>
      </c>
      <c r="B126" s="2" t="s">
        <v>556</v>
      </c>
      <c r="C126" s="70"/>
      <c r="D126" s="37" t="s">
        <v>554</v>
      </c>
      <c r="E126" s="103" t="s">
        <v>372</v>
      </c>
      <c r="F126" s="11"/>
      <c r="G126" s="11"/>
      <c r="H126" s="180"/>
      <c r="I126" s="180"/>
      <c r="J126" s="11"/>
      <c r="K126" s="11"/>
      <c r="L126" s="11"/>
      <c r="M126" s="1">
        <f t="shared" si="38"/>
        <v>0</v>
      </c>
      <c r="O126" s="50">
        <f t="shared" ref="O126:O135" si="39">ROUND((S126-(S126*O$122))/1.23,1)</f>
        <v>27.9</v>
      </c>
      <c r="P126" s="50">
        <f t="shared" ref="P126:P135" si="40">ROUND((S126-(S126*P$122))/1.23,1)</f>
        <v>25.9</v>
      </c>
      <c r="Q126" s="50">
        <f t="shared" ref="Q126:Q135" si="41">ROUND((S126-(S126*Q$122))/1.23,1)</f>
        <v>23.9</v>
      </c>
      <c r="R126" s="50">
        <f>IF(O$136=1,O126*M126,IF(P$136=2,M126*P126,IF(Q$136=3,Q126*M126,0)))</f>
        <v>0</v>
      </c>
      <c r="S126" s="51">
        <v>49</v>
      </c>
    </row>
    <row r="127" spans="1:19" ht="19.5" customHeight="1" x14ac:dyDescent="0.5">
      <c r="A127" s="2" t="s">
        <v>552</v>
      </c>
      <c r="B127" s="2" t="s">
        <v>556</v>
      </c>
      <c r="C127" s="75"/>
      <c r="D127" s="37" t="s">
        <v>555</v>
      </c>
      <c r="E127" s="103" t="s">
        <v>372</v>
      </c>
      <c r="F127" s="11"/>
      <c r="G127" s="11"/>
      <c r="H127" s="180"/>
      <c r="I127" s="180"/>
      <c r="J127" s="11"/>
      <c r="K127" s="11"/>
      <c r="L127" s="11"/>
      <c r="M127" s="1">
        <f t="shared" si="38"/>
        <v>0</v>
      </c>
      <c r="O127" s="50">
        <f t="shared" si="39"/>
        <v>27.9</v>
      </c>
      <c r="P127" s="50">
        <f t="shared" si="40"/>
        <v>25.9</v>
      </c>
      <c r="Q127" s="50">
        <f t="shared" si="41"/>
        <v>23.9</v>
      </c>
      <c r="R127" s="50">
        <f>IF(O$136=1,O127*M127,IF(P$136=2,M127*P127,IF(Q$136=3,Q127*M127,0)))</f>
        <v>0</v>
      </c>
      <c r="S127" s="51">
        <v>49</v>
      </c>
    </row>
    <row r="128" spans="1:19" ht="19.5" customHeight="1" x14ac:dyDescent="0.45">
      <c r="A128" s="2" t="s">
        <v>557</v>
      </c>
      <c r="B128" s="2" t="s">
        <v>557</v>
      </c>
      <c r="C128" s="17"/>
      <c r="D128" s="2" t="s">
        <v>82</v>
      </c>
      <c r="E128" s="103" t="s">
        <v>372</v>
      </c>
      <c r="F128" s="11"/>
      <c r="G128" s="11"/>
      <c r="H128" s="180"/>
      <c r="I128" s="180"/>
      <c r="J128" s="11"/>
      <c r="K128" s="11"/>
      <c r="L128" s="11"/>
      <c r="M128" s="1">
        <f t="shared" si="38"/>
        <v>0</v>
      </c>
      <c r="O128" s="50">
        <f t="shared" si="39"/>
        <v>50.7</v>
      </c>
      <c r="P128" s="50">
        <f t="shared" si="40"/>
        <v>47</v>
      </c>
      <c r="Q128" s="50">
        <f t="shared" si="41"/>
        <v>43.4</v>
      </c>
      <c r="R128" s="50">
        <f>IF(O$136=1,O128*M128,IF(P$136=2,M128*P128,IF(Q$136=3,Q128*M128,0)))</f>
        <v>0</v>
      </c>
      <c r="S128" s="51">
        <v>89</v>
      </c>
    </row>
    <row r="129" spans="1:19" ht="19.5" customHeight="1" x14ac:dyDescent="0.45">
      <c r="A129" s="2" t="s">
        <v>557</v>
      </c>
      <c r="B129" s="2" t="s">
        <v>557</v>
      </c>
      <c r="C129" s="12"/>
      <c r="D129" s="2" t="s">
        <v>369</v>
      </c>
      <c r="E129" s="103" t="s">
        <v>372</v>
      </c>
      <c r="F129" s="11"/>
      <c r="G129" s="11"/>
      <c r="H129" s="180"/>
      <c r="I129" s="180"/>
      <c r="J129" s="11"/>
      <c r="K129" s="11"/>
      <c r="L129" s="11"/>
      <c r="M129" s="1">
        <f t="shared" si="38"/>
        <v>0</v>
      </c>
      <c r="O129" s="50">
        <f t="shared" si="39"/>
        <v>50.7</v>
      </c>
      <c r="P129" s="50">
        <f t="shared" si="40"/>
        <v>47</v>
      </c>
      <c r="Q129" s="50">
        <f t="shared" si="41"/>
        <v>43.4</v>
      </c>
      <c r="R129" s="50">
        <f t="shared" ref="R129:R134" si="42">IF(O$136=1,O129*M129,IF(P$136=2,M129*P129,IF(Q$136=3,Q129*M129,0)))</f>
        <v>0</v>
      </c>
      <c r="S129" s="51">
        <v>89</v>
      </c>
    </row>
    <row r="130" spans="1:19" ht="19.5" customHeight="1" x14ac:dyDescent="0.45">
      <c r="A130" s="2" t="s">
        <v>557</v>
      </c>
      <c r="B130" s="2" t="s">
        <v>557</v>
      </c>
      <c r="C130" s="68"/>
      <c r="D130" s="13" t="s">
        <v>63</v>
      </c>
      <c r="E130" s="103" t="s">
        <v>372</v>
      </c>
      <c r="F130" s="11"/>
      <c r="G130" s="11"/>
      <c r="H130" s="180"/>
      <c r="I130" s="180"/>
      <c r="J130" s="11"/>
      <c r="K130" s="11"/>
      <c r="L130" s="11"/>
      <c r="M130" s="1">
        <f t="shared" si="38"/>
        <v>0</v>
      </c>
      <c r="O130" s="50">
        <f t="shared" si="39"/>
        <v>50.7</v>
      </c>
      <c r="P130" s="50">
        <f t="shared" si="40"/>
        <v>47</v>
      </c>
      <c r="Q130" s="50">
        <f t="shared" si="41"/>
        <v>43.4</v>
      </c>
      <c r="R130" s="50">
        <f t="shared" si="42"/>
        <v>0</v>
      </c>
      <c r="S130" s="51">
        <v>89</v>
      </c>
    </row>
    <row r="131" spans="1:19" ht="19.5" customHeight="1" x14ac:dyDescent="0.45">
      <c r="A131" s="2" t="s">
        <v>557</v>
      </c>
      <c r="B131" s="2" t="s">
        <v>557</v>
      </c>
      <c r="C131" s="63"/>
      <c r="D131" s="13" t="s">
        <v>62</v>
      </c>
      <c r="E131" s="103" t="s">
        <v>372</v>
      </c>
      <c r="F131" s="11"/>
      <c r="G131" s="11"/>
      <c r="H131" s="180"/>
      <c r="I131" s="180"/>
      <c r="J131" s="11"/>
      <c r="K131" s="11"/>
      <c r="L131" s="11"/>
      <c r="M131" s="1">
        <f t="shared" si="38"/>
        <v>0</v>
      </c>
      <c r="O131" s="50">
        <f t="shared" si="39"/>
        <v>50.7</v>
      </c>
      <c r="P131" s="50">
        <f t="shared" si="40"/>
        <v>47</v>
      </c>
      <c r="Q131" s="50">
        <f t="shared" si="41"/>
        <v>43.4</v>
      </c>
      <c r="R131" s="50">
        <f t="shared" si="42"/>
        <v>0</v>
      </c>
      <c r="S131" s="51">
        <v>89</v>
      </c>
    </row>
    <row r="132" spans="1:19" ht="19.5" customHeight="1" x14ac:dyDescent="0.5">
      <c r="A132" s="2" t="s">
        <v>558</v>
      </c>
      <c r="B132" s="2" t="s">
        <v>559</v>
      </c>
      <c r="C132" s="75"/>
      <c r="D132" s="37" t="s">
        <v>61</v>
      </c>
      <c r="E132" s="103" t="s">
        <v>372</v>
      </c>
      <c r="F132" s="11"/>
      <c r="G132" s="11"/>
      <c r="H132" s="180"/>
      <c r="I132" s="180"/>
      <c r="J132" s="11"/>
      <c r="K132" s="11"/>
      <c r="L132" s="11"/>
      <c r="M132" s="1">
        <f t="shared" si="38"/>
        <v>0</v>
      </c>
      <c r="O132" s="50">
        <f t="shared" si="39"/>
        <v>124.6</v>
      </c>
      <c r="P132" s="50">
        <f t="shared" si="40"/>
        <v>115.7</v>
      </c>
      <c r="Q132" s="50">
        <f t="shared" si="41"/>
        <v>106.8</v>
      </c>
      <c r="R132" s="50">
        <f t="shared" si="42"/>
        <v>0</v>
      </c>
      <c r="S132" s="51">
        <v>219</v>
      </c>
    </row>
    <row r="133" spans="1:19" ht="19.5" customHeight="1" x14ac:dyDescent="0.45">
      <c r="A133" s="2" t="s">
        <v>558</v>
      </c>
      <c r="B133" s="2" t="s">
        <v>559</v>
      </c>
      <c r="C133" s="12"/>
      <c r="D133" s="2" t="s">
        <v>369</v>
      </c>
      <c r="E133" s="103" t="s">
        <v>372</v>
      </c>
      <c r="F133" s="11"/>
      <c r="G133" s="11"/>
      <c r="H133" s="180"/>
      <c r="I133" s="180"/>
      <c r="J133" s="11"/>
      <c r="K133" s="11"/>
      <c r="L133" s="11"/>
      <c r="M133" s="1">
        <f t="shared" si="38"/>
        <v>0</v>
      </c>
      <c r="O133" s="50">
        <f t="shared" si="39"/>
        <v>124.6</v>
      </c>
      <c r="P133" s="50">
        <f t="shared" si="40"/>
        <v>115.7</v>
      </c>
      <c r="Q133" s="50">
        <f t="shared" si="41"/>
        <v>106.8</v>
      </c>
      <c r="R133" s="50">
        <f t="shared" si="42"/>
        <v>0</v>
      </c>
      <c r="S133" s="51">
        <v>219</v>
      </c>
    </row>
    <row r="134" spans="1:19" ht="19.5" customHeight="1" x14ac:dyDescent="0.45">
      <c r="A134" s="2" t="s">
        <v>558</v>
      </c>
      <c r="B134" s="2" t="s">
        <v>559</v>
      </c>
      <c r="C134" s="68"/>
      <c r="D134" s="13" t="s">
        <v>63</v>
      </c>
      <c r="E134" s="103" t="s">
        <v>372</v>
      </c>
      <c r="F134" s="11"/>
      <c r="G134" s="11"/>
      <c r="H134" s="180"/>
      <c r="I134" s="180"/>
      <c r="J134" s="11"/>
      <c r="K134" s="11"/>
      <c r="L134" s="11"/>
      <c r="M134" s="1">
        <f t="shared" si="38"/>
        <v>0</v>
      </c>
      <c r="O134" s="50">
        <f t="shared" si="39"/>
        <v>124.6</v>
      </c>
      <c r="P134" s="50">
        <f t="shared" si="40"/>
        <v>115.7</v>
      </c>
      <c r="Q134" s="50">
        <f t="shared" si="41"/>
        <v>106.8</v>
      </c>
      <c r="R134" s="50">
        <f t="shared" si="42"/>
        <v>0</v>
      </c>
      <c r="S134" s="51">
        <v>219</v>
      </c>
    </row>
    <row r="135" spans="1:19" ht="19.5" customHeight="1" x14ac:dyDescent="0.45">
      <c r="A135" s="2" t="s">
        <v>558</v>
      </c>
      <c r="B135" s="2" t="s">
        <v>559</v>
      </c>
      <c r="C135" s="63"/>
      <c r="D135" s="13" t="s">
        <v>62</v>
      </c>
      <c r="E135" s="103" t="s">
        <v>372</v>
      </c>
      <c r="F135" s="11"/>
      <c r="G135" s="11"/>
      <c r="H135" s="180"/>
      <c r="I135" s="180"/>
      <c r="J135" s="11"/>
      <c r="K135" s="11"/>
      <c r="L135" s="11"/>
      <c r="M135" s="1">
        <f t="shared" si="38"/>
        <v>0</v>
      </c>
      <c r="O135" s="50">
        <f t="shared" si="39"/>
        <v>124.6</v>
      </c>
      <c r="P135" s="50">
        <f t="shared" si="40"/>
        <v>115.7</v>
      </c>
      <c r="Q135" s="50">
        <f t="shared" si="41"/>
        <v>106.8</v>
      </c>
      <c r="R135" s="50">
        <f>IF(O$136=1,O135*M135,IF(P$136=2,M135*P135,IF(Q$136=3,Q135*M135,0)))</f>
        <v>0</v>
      </c>
      <c r="S135" s="51">
        <v>219</v>
      </c>
    </row>
    <row r="136" spans="1:19" ht="19.25" customHeight="1" x14ac:dyDescent="0.5">
      <c r="O136" s="142">
        <f>IF(SUMPRODUCT(M28:M135,O28:O135)&lt;7000,1,0)</f>
        <v>1</v>
      </c>
      <c r="P136" s="142">
        <f>IF(SUMPRODUCT(M28:M135,O28:O135)&gt;7000,IF(SUMPRODUCT(M28:M135,O28:O135)&lt;14001,2,0),0)</f>
        <v>0</v>
      </c>
      <c r="Q136" s="142">
        <f>IF(SUMPRODUCT(M28:M135,O28:O135)&gt;14000,3,0)</f>
        <v>0</v>
      </c>
      <c r="R136" s="143"/>
    </row>
    <row r="137" spans="1:19" ht="19.25" customHeight="1" x14ac:dyDescent="0.5">
      <c r="O137" s="144"/>
      <c r="P137" s="144"/>
      <c r="Q137" s="144"/>
    </row>
    <row r="138" spans="1:19" ht="19.25" customHeight="1" x14ac:dyDescent="0.5">
      <c r="A138" s="57" t="s">
        <v>83</v>
      </c>
      <c r="B138" s="18"/>
    </row>
    <row r="139" spans="1:19" ht="19.5" customHeight="1" x14ac:dyDescent="0.5">
      <c r="A139" s="13" t="s">
        <v>84</v>
      </c>
    </row>
    <row r="140" spans="1:19" ht="19.5" customHeight="1" x14ac:dyDescent="0.5">
      <c r="A140" s="13" t="s">
        <v>85</v>
      </c>
    </row>
    <row r="141" spans="1:19" ht="19.5" customHeight="1" x14ac:dyDescent="0.5">
      <c r="A141" s="13" t="s">
        <v>86</v>
      </c>
    </row>
    <row r="142" spans="1:19" ht="19.5" customHeight="1" x14ac:dyDescent="0.5">
      <c r="A142" s="13" t="s">
        <v>87</v>
      </c>
    </row>
    <row r="143" spans="1:19" ht="19.5" customHeight="1" x14ac:dyDescent="0.5">
      <c r="A143" s="13" t="s">
        <v>88</v>
      </c>
    </row>
    <row r="144" spans="1:19" ht="19.5" customHeight="1" x14ac:dyDescent="0.5">
      <c r="A144" s="13" t="s">
        <v>89</v>
      </c>
    </row>
    <row r="145" spans="1:1" ht="19.5" customHeight="1" x14ac:dyDescent="0.5">
      <c r="A145" s="13" t="s">
        <v>560</v>
      </c>
    </row>
    <row r="146" spans="1:1" ht="19.5" customHeight="1" x14ac:dyDescent="0.5">
      <c r="A146" s="13" t="s">
        <v>90</v>
      </c>
    </row>
    <row r="147" spans="1:1" ht="19.5" customHeight="1" x14ac:dyDescent="0.5">
      <c r="A147" s="13" t="s">
        <v>91</v>
      </c>
    </row>
    <row r="148" spans="1:1" ht="19.5" customHeight="1" x14ac:dyDescent="0.5">
      <c r="A148" s="13" t="s">
        <v>92</v>
      </c>
    </row>
    <row r="149" spans="1:1" ht="19.5" customHeight="1" x14ac:dyDescent="0.5">
      <c r="A149" s="13" t="s">
        <v>93</v>
      </c>
    </row>
    <row r="150" spans="1:1" ht="19.5" customHeight="1" x14ac:dyDescent="0.5">
      <c r="A150" s="145" t="s">
        <v>112</v>
      </c>
    </row>
    <row r="151" spans="1:1" ht="19.5" customHeight="1" x14ac:dyDescent="0.5">
      <c r="A151" s="145"/>
    </row>
    <row r="152" spans="1:1" ht="19.5" customHeight="1" x14ac:dyDescent="0.5">
      <c r="A152" s="145" t="s">
        <v>561</v>
      </c>
    </row>
  </sheetData>
  <mergeCells count="70">
    <mergeCell ref="C88:D88"/>
    <mergeCell ref="A100:M100"/>
    <mergeCell ref="C101:D101"/>
    <mergeCell ref="A105:M105"/>
    <mergeCell ref="P10:R10"/>
    <mergeCell ref="P11:S11"/>
    <mergeCell ref="O18:Q24"/>
    <mergeCell ref="R18:S24"/>
    <mergeCell ref="J18:M18"/>
    <mergeCell ref="J20:M20"/>
    <mergeCell ref="B13:M13"/>
    <mergeCell ref="A18:I18"/>
    <mergeCell ref="A20:I20"/>
    <mergeCell ref="A19:I19"/>
    <mergeCell ref="A16:S16"/>
    <mergeCell ref="B14:M14"/>
    <mergeCell ref="B7:M7"/>
    <mergeCell ref="O1:S1"/>
    <mergeCell ref="P13:S13"/>
    <mergeCell ref="P14:S14"/>
    <mergeCell ref="P12:S12"/>
    <mergeCell ref="A1:M1"/>
    <mergeCell ref="B2:M2"/>
    <mergeCell ref="B3:M3"/>
    <mergeCell ref="B4:M4"/>
    <mergeCell ref="B5:M5"/>
    <mergeCell ref="B6:M6"/>
    <mergeCell ref="B8:M8"/>
    <mergeCell ref="B9:M9"/>
    <mergeCell ref="B10:M10"/>
    <mergeCell ref="B11:M11"/>
    <mergeCell ref="B12:M12"/>
    <mergeCell ref="A23:I23"/>
    <mergeCell ref="J23:M23"/>
    <mergeCell ref="A24:I24"/>
    <mergeCell ref="J24:M24"/>
    <mergeCell ref="A25:I25"/>
    <mergeCell ref="J25:M25"/>
    <mergeCell ref="J19:M19"/>
    <mergeCell ref="A21:I21"/>
    <mergeCell ref="J21:M21"/>
    <mergeCell ref="A22:I22"/>
    <mergeCell ref="J22:M22"/>
    <mergeCell ref="O25:Q25"/>
    <mergeCell ref="R25:S25"/>
    <mergeCell ref="A27:M27"/>
    <mergeCell ref="R27:S27"/>
    <mergeCell ref="C28:D28"/>
    <mergeCell ref="A61:M61"/>
    <mergeCell ref="C62:D62"/>
    <mergeCell ref="A75:M75"/>
    <mergeCell ref="C76:D76"/>
    <mergeCell ref="A87:M87"/>
    <mergeCell ref="C106:D106"/>
    <mergeCell ref="A111:M111"/>
    <mergeCell ref="C112:D112"/>
    <mergeCell ref="A122:M122"/>
    <mergeCell ref="C123:D123"/>
    <mergeCell ref="H124:I124"/>
    <mergeCell ref="H125:I125"/>
    <mergeCell ref="H126:I126"/>
    <mergeCell ref="H127:I127"/>
    <mergeCell ref="H128:I128"/>
    <mergeCell ref="H130:I130"/>
    <mergeCell ref="H131:I131"/>
    <mergeCell ref="H132:I132"/>
    <mergeCell ref="H135:I135"/>
    <mergeCell ref="H129:I129"/>
    <mergeCell ref="H133:I133"/>
    <mergeCell ref="H134:I134"/>
  </mergeCells>
  <phoneticPr fontId="30" type="noConversion"/>
  <conditionalFormatting sqref="O28:O60 O62:O74 O76:O86 O112:O121 O123:O135">
    <cfRule type="expression" dxfId="20" priority="12">
      <formula>$O$136=1</formula>
    </cfRule>
  </conditionalFormatting>
  <conditionalFormatting sqref="O88:O99">
    <cfRule type="expression" dxfId="19" priority="9">
      <formula>$O$136=1</formula>
    </cfRule>
  </conditionalFormatting>
  <conditionalFormatting sqref="O101:O104">
    <cfRule type="expression" dxfId="18" priority="7">
      <formula>$O$136=1</formula>
    </cfRule>
  </conditionalFormatting>
  <conditionalFormatting sqref="O106:O110">
    <cfRule type="expression" dxfId="17" priority="5">
      <formula>$O$136=1</formula>
    </cfRule>
  </conditionalFormatting>
  <conditionalFormatting sqref="P28:P60 P62:P74 P76:P86 P112:P121 P123:P135">
    <cfRule type="expression" dxfId="16" priority="10">
      <formula>$P$136=2</formula>
    </cfRule>
  </conditionalFormatting>
  <conditionalFormatting sqref="P88:P99">
    <cfRule type="expression" dxfId="15" priority="8">
      <formula>$P$136=2</formula>
    </cfRule>
  </conditionalFormatting>
  <conditionalFormatting sqref="P101:P104">
    <cfRule type="expression" dxfId="14" priority="6">
      <formula>$P$136=2</formula>
    </cfRule>
  </conditionalFormatting>
  <conditionalFormatting sqref="P106:P110">
    <cfRule type="expression" dxfId="13" priority="4">
      <formula>$P$136=2</formula>
    </cfRule>
  </conditionalFormatting>
  <conditionalFormatting sqref="Q28:Q60 Q62:Q74 Q76:Q86 Q112:Q121 Q123:Q135">
    <cfRule type="expression" dxfId="12" priority="11">
      <formula>$Q$136=3</formula>
    </cfRule>
  </conditionalFormatting>
  <conditionalFormatting sqref="Q88:Q99">
    <cfRule type="expression" dxfId="11" priority="3">
      <formula>$Q$136=3</formula>
    </cfRule>
  </conditionalFormatting>
  <conditionalFormatting sqref="Q101:Q104">
    <cfRule type="expression" dxfId="10" priority="2">
      <formula>$Q$136=3</formula>
    </cfRule>
  </conditionalFormatting>
  <conditionalFormatting sqref="Q106:Q110">
    <cfRule type="expression" dxfId="9" priority="1">
      <formula>$Q$136=3</formula>
    </cfRule>
  </conditionalFormatting>
  <hyperlinks>
    <hyperlink ref="P9" r:id="rId1" xr:uid="{34553BA6-5AE7-4D73-8D79-33B03402AEDE}"/>
  </hyperlinks>
  <pageMargins left="0.47244094488188981" right="0.47244094488188981" top="0.47244094488188981" bottom="0.47244094488188981" header="0.31496062992125984" footer="0.31496062992125984"/>
  <pageSetup paperSize="9" scale="75" firstPageNumber="0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BA64E-C002-4ABA-AAB4-7F019495784E}">
  <dimension ref="A1:K491"/>
  <sheetViews>
    <sheetView showZeros="0" workbookViewId="0"/>
  </sheetViews>
  <sheetFormatPr defaultColWidth="8.87890625" defaultRowHeight="13" x14ac:dyDescent="0.45"/>
  <cols>
    <col min="1" max="1" width="19.64453125" style="32" customWidth="1"/>
    <col min="2" max="2" width="13.87890625" style="32" customWidth="1"/>
    <col min="3" max="3" width="20.17578125" style="32" customWidth="1"/>
    <col min="4" max="4" width="7.17578125" style="32" customWidth="1"/>
    <col min="5" max="5" width="13.46875" style="35" customWidth="1"/>
    <col min="6" max="6" width="17.3515625" style="33" customWidth="1"/>
    <col min="7" max="7" width="45.05859375" style="36" customWidth="1"/>
    <col min="8" max="8" width="27.17578125" style="32" customWidth="1"/>
    <col min="9" max="9" width="24.52734375" style="34" customWidth="1"/>
    <col min="10" max="1016" width="9.3515625" style="31" customWidth="1"/>
    <col min="1017" max="1018" width="9.05859375" style="31" customWidth="1"/>
    <col min="1019" max="16384" width="8.87890625" style="31"/>
  </cols>
  <sheetData>
    <row r="1" spans="1:9" ht="15" customHeight="1" x14ac:dyDescent="0.45">
      <c r="A1" s="58" t="s">
        <v>94</v>
      </c>
      <c r="B1" s="58" t="s">
        <v>95</v>
      </c>
      <c r="C1" s="58" t="s">
        <v>96</v>
      </c>
      <c r="D1" s="58" t="s">
        <v>97</v>
      </c>
      <c r="E1" s="58" t="s">
        <v>98</v>
      </c>
      <c r="F1" s="58" t="s">
        <v>99</v>
      </c>
      <c r="G1" s="61" t="s">
        <v>100</v>
      </c>
      <c r="H1" s="58" t="s">
        <v>101</v>
      </c>
      <c r="I1" s="83" t="s">
        <v>102</v>
      </c>
    </row>
    <row r="2" spans="1:9" x14ac:dyDescent="0.45">
      <c r="A2" s="157" t="s">
        <v>703</v>
      </c>
      <c r="B2" s="158"/>
      <c r="C2" s="158"/>
      <c r="D2" s="158"/>
      <c r="E2" s="174"/>
      <c r="F2" s="160"/>
      <c r="G2" s="175"/>
      <c r="H2" s="80"/>
      <c r="I2" s="84"/>
    </row>
    <row r="3" spans="1:9" x14ac:dyDescent="0.45">
      <c r="A3" s="146" t="s">
        <v>113</v>
      </c>
      <c r="B3" s="146" t="s">
        <v>562</v>
      </c>
      <c r="C3" s="146" t="s">
        <v>383</v>
      </c>
      <c r="D3" s="147" t="s">
        <v>11</v>
      </c>
      <c r="E3" s="148" t="s">
        <v>563</v>
      </c>
      <c r="F3" s="149">
        <v>5904083313888</v>
      </c>
      <c r="G3" s="153" t="str">
        <f t="shared" ref="G3:G20" si="0">_xlfn.CONCAT(A3,", ",B3,", ",C3,", ",D3)</f>
        <v>jersey short sleeve, STAGE SHORT, black, XS</v>
      </c>
      <c r="H3" s="60">
        <f>Preorder_2024!F29</f>
        <v>0</v>
      </c>
      <c r="I3" s="85">
        <v>259</v>
      </c>
    </row>
    <row r="4" spans="1:9" x14ac:dyDescent="0.45">
      <c r="A4" s="146" t="s">
        <v>113</v>
      </c>
      <c r="B4" s="146" t="s">
        <v>562</v>
      </c>
      <c r="C4" s="146" t="s">
        <v>383</v>
      </c>
      <c r="D4" s="147" t="s">
        <v>1</v>
      </c>
      <c r="E4" s="148" t="s">
        <v>564</v>
      </c>
      <c r="F4" s="149">
        <v>5904083313895</v>
      </c>
      <c r="G4" s="153" t="str">
        <f t="shared" si="0"/>
        <v>jersey short sleeve, STAGE SHORT, black, S</v>
      </c>
      <c r="H4" s="60">
        <f>Preorder_2024!G29</f>
        <v>0</v>
      </c>
      <c r="I4" s="85">
        <v>259</v>
      </c>
    </row>
    <row r="5" spans="1:9" x14ac:dyDescent="0.45">
      <c r="A5" s="146" t="s">
        <v>113</v>
      </c>
      <c r="B5" s="146" t="s">
        <v>562</v>
      </c>
      <c r="C5" s="146" t="s">
        <v>383</v>
      </c>
      <c r="D5" s="147" t="s">
        <v>2</v>
      </c>
      <c r="E5" s="148" t="s">
        <v>565</v>
      </c>
      <c r="F5" s="149">
        <v>5904083313901</v>
      </c>
      <c r="G5" s="153" t="str">
        <f t="shared" si="0"/>
        <v>jersey short sleeve, STAGE SHORT, black, M</v>
      </c>
      <c r="H5" s="60">
        <f>Preorder_2024!H29</f>
        <v>0</v>
      </c>
      <c r="I5" s="85">
        <v>259</v>
      </c>
    </row>
    <row r="6" spans="1:9" x14ac:dyDescent="0.45">
      <c r="A6" s="146" t="s">
        <v>113</v>
      </c>
      <c r="B6" s="146" t="s">
        <v>562</v>
      </c>
      <c r="C6" s="146" t="s">
        <v>383</v>
      </c>
      <c r="D6" s="147" t="s">
        <v>3</v>
      </c>
      <c r="E6" s="148" t="s">
        <v>566</v>
      </c>
      <c r="F6" s="149">
        <v>5904083313918</v>
      </c>
      <c r="G6" s="153" t="str">
        <f t="shared" si="0"/>
        <v>jersey short sleeve, STAGE SHORT, black, L</v>
      </c>
      <c r="H6" s="60">
        <f>Preorder_2024!I29</f>
        <v>0</v>
      </c>
      <c r="I6" s="85">
        <v>259</v>
      </c>
    </row>
    <row r="7" spans="1:9" x14ac:dyDescent="0.45">
      <c r="A7" s="146" t="s">
        <v>113</v>
      </c>
      <c r="B7" s="146" t="s">
        <v>562</v>
      </c>
      <c r="C7" s="146" t="s">
        <v>383</v>
      </c>
      <c r="D7" s="147" t="s">
        <v>4</v>
      </c>
      <c r="E7" s="148" t="s">
        <v>567</v>
      </c>
      <c r="F7" s="149">
        <v>5904083313925</v>
      </c>
      <c r="G7" s="153" t="str">
        <f t="shared" si="0"/>
        <v>jersey short sleeve, STAGE SHORT, black, XL</v>
      </c>
      <c r="H7" s="60">
        <f>Preorder_2024!J29</f>
        <v>0</v>
      </c>
      <c r="I7" s="85">
        <v>259</v>
      </c>
    </row>
    <row r="8" spans="1:9" x14ac:dyDescent="0.45">
      <c r="A8" s="146" t="s">
        <v>113</v>
      </c>
      <c r="B8" s="146" t="s">
        <v>562</v>
      </c>
      <c r="C8" s="146" t="s">
        <v>383</v>
      </c>
      <c r="D8" s="147" t="s">
        <v>7</v>
      </c>
      <c r="E8" s="148" t="s">
        <v>568</v>
      </c>
      <c r="F8" s="149">
        <v>5904083313932</v>
      </c>
      <c r="G8" s="153" t="str">
        <f t="shared" si="0"/>
        <v>jersey short sleeve, STAGE SHORT, black, XXL</v>
      </c>
      <c r="H8" s="60">
        <f>Preorder_2024!K29</f>
        <v>0</v>
      </c>
      <c r="I8" s="85">
        <v>259</v>
      </c>
    </row>
    <row r="9" spans="1:9" x14ac:dyDescent="0.45">
      <c r="A9" s="146" t="s">
        <v>113</v>
      </c>
      <c r="B9" s="146" t="s">
        <v>562</v>
      </c>
      <c r="C9" s="146" t="s">
        <v>382</v>
      </c>
      <c r="D9" s="147" t="s">
        <v>11</v>
      </c>
      <c r="E9" s="148" t="s">
        <v>575</v>
      </c>
      <c r="F9" s="149">
        <v>5904083314007</v>
      </c>
      <c r="G9" s="153" t="str">
        <f t="shared" si="0"/>
        <v>jersey short sleeve, STAGE SHORT, black / red, XS</v>
      </c>
      <c r="H9" s="81">
        <f>Preorder_2024!F30</f>
        <v>0</v>
      </c>
      <c r="I9" s="85">
        <v>259</v>
      </c>
    </row>
    <row r="10" spans="1:9" x14ac:dyDescent="0.45">
      <c r="A10" s="146" t="s">
        <v>113</v>
      </c>
      <c r="B10" s="146" t="s">
        <v>562</v>
      </c>
      <c r="C10" s="146" t="s">
        <v>382</v>
      </c>
      <c r="D10" s="147" t="s">
        <v>1</v>
      </c>
      <c r="E10" s="148" t="s">
        <v>576</v>
      </c>
      <c r="F10" s="149">
        <v>5904083314014</v>
      </c>
      <c r="G10" s="153" t="str">
        <f t="shared" si="0"/>
        <v>jersey short sleeve, STAGE SHORT, black / red, S</v>
      </c>
      <c r="H10" s="81">
        <f>Preorder_2024!G30</f>
        <v>0</v>
      </c>
      <c r="I10" s="85">
        <v>259</v>
      </c>
    </row>
    <row r="11" spans="1:9" x14ac:dyDescent="0.45">
      <c r="A11" s="146" t="s">
        <v>113</v>
      </c>
      <c r="B11" s="146" t="s">
        <v>562</v>
      </c>
      <c r="C11" s="146" t="s">
        <v>382</v>
      </c>
      <c r="D11" s="147" t="s">
        <v>2</v>
      </c>
      <c r="E11" s="148" t="s">
        <v>577</v>
      </c>
      <c r="F11" s="149">
        <v>5904083314021</v>
      </c>
      <c r="G11" s="153" t="str">
        <f t="shared" si="0"/>
        <v>jersey short sleeve, STAGE SHORT, black / red, M</v>
      </c>
      <c r="H11" s="81">
        <f>Preorder_2024!H30</f>
        <v>0</v>
      </c>
      <c r="I11" s="85">
        <v>259</v>
      </c>
    </row>
    <row r="12" spans="1:9" x14ac:dyDescent="0.45">
      <c r="A12" s="146" t="s">
        <v>113</v>
      </c>
      <c r="B12" s="146" t="s">
        <v>562</v>
      </c>
      <c r="C12" s="146" t="s">
        <v>382</v>
      </c>
      <c r="D12" s="147" t="s">
        <v>3</v>
      </c>
      <c r="E12" s="148" t="s">
        <v>578</v>
      </c>
      <c r="F12" s="149">
        <v>5904083314038</v>
      </c>
      <c r="G12" s="153" t="str">
        <f t="shared" si="0"/>
        <v>jersey short sleeve, STAGE SHORT, black / red, L</v>
      </c>
      <c r="H12" s="81">
        <f>Preorder_2024!I30</f>
        <v>0</v>
      </c>
      <c r="I12" s="85">
        <v>259</v>
      </c>
    </row>
    <row r="13" spans="1:9" x14ac:dyDescent="0.45">
      <c r="A13" s="146" t="s">
        <v>113</v>
      </c>
      <c r="B13" s="146" t="s">
        <v>562</v>
      </c>
      <c r="C13" s="146" t="s">
        <v>382</v>
      </c>
      <c r="D13" s="147" t="s">
        <v>4</v>
      </c>
      <c r="E13" s="148" t="s">
        <v>579</v>
      </c>
      <c r="F13" s="149">
        <v>5904083314045</v>
      </c>
      <c r="G13" s="153" t="str">
        <f t="shared" si="0"/>
        <v>jersey short sleeve, STAGE SHORT, black / red, XL</v>
      </c>
      <c r="H13" s="81">
        <f>Preorder_2024!J30</f>
        <v>0</v>
      </c>
      <c r="I13" s="85">
        <v>259</v>
      </c>
    </row>
    <row r="14" spans="1:9" x14ac:dyDescent="0.45">
      <c r="A14" s="146" t="s">
        <v>113</v>
      </c>
      <c r="B14" s="146" t="s">
        <v>562</v>
      </c>
      <c r="C14" s="146" t="s">
        <v>382</v>
      </c>
      <c r="D14" s="147" t="s">
        <v>7</v>
      </c>
      <c r="E14" s="148" t="s">
        <v>580</v>
      </c>
      <c r="F14" s="149">
        <v>5904083314052</v>
      </c>
      <c r="G14" s="153" t="str">
        <f t="shared" si="0"/>
        <v>jersey short sleeve, STAGE SHORT, black / red, XXL</v>
      </c>
      <c r="H14" s="81">
        <f>Preorder_2024!K30</f>
        <v>0</v>
      </c>
      <c r="I14" s="85">
        <v>259</v>
      </c>
    </row>
    <row r="15" spans="1:9" x14ac:dyDescent="0.45">
      <c r="A15" s="146" t="s">
        <v>113</v>
      </c>
      <c r="B15" s="146" t="s">
        <v>562</v>
      </c>
      <c r="C15" s="146" t="s">
        <v>416</v>
      </c>
      <c r="D15" s="147" t="s">
        <v>11</v>
      </c>
      <c r="E15" s="148" t="s">
        <v>569</v>
      </c>
      <c r="F15" s="149">
        <v>5904083313949</v>
      </c>
      <c r="G15" s="153" t="str">
        <f t="shared" si="0"/>
        <v>jersey short sleeve, STAGE SHORT, black / grey, XS</v>
      </c>
      <c r="H15" s="60">
        <f>Preorder_2024!F31</f>
        <v>0</v>
      </c>
      <c r="I15" s="85">
        <v>259</v>
      </c>
    </row>
    <row r="16" spans="1:9" x14ac:dyDescent="0.45">
      <c r="A16" s="146" t="s">
        <v>113</v>
      </c>
      <c r="B16" s="146" t="s">
        <v>562</v>
      </c>
      <c r="C16" s="146" t="s">
        <v>416</v>
      </c>
      <c r="D16" s="147" t="s">
        <v>1</v>
      </c>
      <c r="E16" s="148" t="s">
        <v>570</v>
      </c>
      <c r="F16" s="149">
        <v>5904083313956</v>
      </c>
      <c r="G16" s="153" t="str">
        <f t="shared" si="0"/>
        <v>jersey short sleeve, STAGE SHORT, black / grey, S</v>
      </c>
      <c r="H16" s="60">
        <f>Preorder_2024!G31</f>
        <v>0</v>
      </c>
      <c r="I16" s="85">
        <v>259</v>
      </c>
    </row>
    <row r="17" spans="1:9" x14ac:dyDescent="0.45">
      <c r="A17" s="146" t="s">
        <v>113</v>
      </c>
      <c r="B17" s="146" t="s">
        <v>562</v>
      </c>
      <c r="C17" s="146" t="s">
        <v>416</v>
      </c>
      <c r="D17" s="147" t="s">
        <v>2</v>
      </c>
      <c r="E17" s="148" t="s">
        <v>571</v>
      </c>
      <c r="F17" s="149">
        <v>5904083313963</v>
      </c>
      <c r="G17" s="153" t="str">
        <f t="shared" si="0"/>
        <v>jersey short sleeve, STAGE SHORT, black / grey, M</v>
      </c>
      <c r="H17" s="60">
        <f>Preorder_2024!H31</f>
        <v>0</v>
      </c>
      <c r="I17" s="85">
        <v>259</v>
      </c>
    </row>
    <row r="18" spans="1:9" x14ac:dyDescent="0.45">
      <c r="A18" s="146" t="s">
        <v>113</v>
      </c>
      <c r="B18" s="146" t="s">
        <v>562</v>
      </c>
      <c r="C18" s="146" t="s">
        <v>416</v>
      </c>
      <c r="D18" s="147" t="s">
        <v>3</v>
      </c>
      <c r="E18" s="148" t="s">
        <v>572</v>
      </c>
      <c r="F18" s="149">
        <v>5904083313970</v>
      </c>
      <c r="G18" s="153" t="str">
        <f t="shared" si="0"/>
        <v>jersey short sleeve, STAGE SHORT, black / grey, L</v>
      </c>
      <c r="H18" s="60">
        <f>Preorder_2024!I31</f>
        <v>0</v>
      </c>
      <c r="I18" s="85">
        <v>259</v>
      </c>
    </row>
    <row r="19" spans="1:9" x14ac:dyDescent="0.45">
      <c r="A19" s="146" t="s">
        <v>113</v>
      </c>
      <c r="B19" s="146" t="s">
        <v>562</v>
      </c>
      <c r="C19" s="146" t="s">
        <v>416</v>
      </c>
      <c r="D19" s="147" t="s">
        <v>4</v>
      </c>
      <c r="E19" s="148" t="s">
        <v>573</v>
      </c>
      <c r="F19" s="149">
        <v>5904083313987</v>
      </c>
      <c r="G19" s="153" t="str">
        <f t="shared" si="0"/>
        <v>jersey short sleeve, STAGE SHORT, black / grey, XL</v>
      </c>
      <c r="H19" s="60">
        <f>Preorder_2024!J31</f>
        <v>0</v>
      </c>
      <c r="I19" s="85">
        <v>259</v>
      </c>
    </row>
    <row r="20" spans="1:9" x14ac:dyDescent="0.45">
      <c r="A20" s="146" t="s">
        <v>113</v>
      </c>
      <c r="B20" s="146" t="s">
        <v>562</v>
      </c>
      <c r="C20" s="146" t="s">
        <v>416</v>
      </c>
      <c r="D20" s="147" t="s">
        <v>7</v>
      </c>
      <c r="E20" s="148" t="s">
        <v>574</v>
      </c>
      <c r="F20" s="149">
        <v>5904083313994</v>
      </c>
      <c r="G20" s="153" t="str">
        <f t="shared" si="0"/>
        <v>jersey short sleeve, STAGE SHORT, black / grey, XXL</v>
      </c>
      <c r="H20" s="60">
        <f>Preorder_2024!K31</f>
        <v>0</v>
      </c>
      <c r="I20" s="85">
        <v>259</v>
      </c>
    </row>
    <row r="21" spans="1:9" x14ac:dyDescent="0.45">
      <c r="A21" s="146" t="s">
        <v>113</v>
      </c>
      <c r="B21" s="146" t="s">
        <v>114</v>
      </c>
      <c r="C21" s="146" t="s">
        <v>383</v>
      </c>
      <c r="D21" s="147" t="s">
        <v>11</v>
      </c>
      <c r="E21" s="148" t="s">
        <v>581</v>
      </c>
      <c r="F21" s="149">
        <v>5904083314069</v>
      </c>
      <c r="G21" s="153" t="str">
        <f>_xlfn.CONCAT(A21,", ",B21,", ",C21,", ",D21)</f>
        <v>jersey short sleeve, PARK, black, XS</v>
      </c>
      <c r="H21" s="60">
        <f>Preorder_2024!F32</f>
        <v>0</v>
      </c>
      <c r="I21" s="85">
        <v>199</v>
      </c>
    </row>
    <row r="22" spans="1:9" x14ac:dyDescent="0.45">
      <c r="A22" s="146" t="s">
        <v>113</v>
      </c>
      <c r="B22" s="146" t="s">
        <v>114</v>
      </c>
      <c r="C22" s="146" t="s">
        <v>383</v>
      </c>
      <c r="D22" s="147" t="s">
        <v>1</v>
      </c>
      <c r="E22" s="148" t="s">
        <v>582</v>
      </c>
      <c r="F22" s="149">
        <v>5904083314076</v>
      </c>
      <c r="G22" s="153" t="str">
        <f t="shared" ref="G22:G26" si="1">_xlfn.CONCAT(A22,", ",B22,", ",C22,", ",D22)</f>
        <v>jersey short sleeve, PARK, black, S</v>
      </c>
      <c r="H22" s="60">
        <f>Preorder_2024!G32</f>
        <v>0</v>
      </c>
      <c r="I22" s="85">
        <v>199</v>
      </c>
    </row>
    <row r="23" spans="1:9" x14ac:dyDescent="0.45">
      <c r="A23" s="146" t="s">
        <v>113</v>
      </c>
      <c r="B23" s="146" t="s">
        <v>114</v>
      </c>
      <c r="C23" s="146" t="s">
        <v>383</v>
      </c>
      <c r="D23" s="147" t="s">
        <v>2</v>
      </c>
      <c r="E23" s="148" t="s">
        <v>583</v>
      </c>
      <c r="F23" s="149">
        <v>5904083314083</v>
      </c>
      <c r="G23" s="153" t="str">
        <f t="shared" si="1"/>
        <v>jersey short sleeve, PARK, black, M</v>
      </c>
      <c r="H23" s="60">
        <f>Preorder_2024!H32</f>
        <v>0</v>
      </c>
      <c r="I23" s="85">
        <v>199</v>
      </c>
    </row>
    <row r="24" spans="1:9" x14ac:dyDescent="0.45">
      <c r="A24" s="146" t="s">
        <v>113</v>
      </c>
      <c r="B24" s="146" t="s">
        <v>114</v>
      </c>
      <c r="C24" s="146" t="s">
        <v>383</v>
      </c>
      <c r="D24" s="147" t="s">
        <v>3</v>
      </c>
      <c r="E24" s="148" t="s">
        <v>584</v>
      </c>
      <c r="F24" s="149">
        <v>5904083314090</v>
      </c>
      <c r="G24" s="153" t="str">
        <f t="shared" si="1"/>
        <v>jersey short sleeve, PARK, black, L</v>
      </c>
      <c r="H24" s="60">
        <f>Preorder_2024!I32</f>
        <v>0</v>
      </c>
      <c r="I24" s="85">
        <v>199</v>
      </c>
    </row>
    <row r="25" spans="1:9" x14ac:dyDescent="0.45">
      <c r="A25" s="146" t="s">
        <v>113</v>
      </c>
      <c r="B25" s="146" t="s">
        <v>114</v>
      </c>
      <c r="C25" s="146" t="s">
        <v>383</v>
      </c>
      <c r="D25" s="147" t="s">
        <v>4</v>
      </c>
      <c r="E25" s="148" t="s">
        <v>585</v>
      </c>
      <c r="F25" s="149">
        <v>5904083314106</v>
      </c>
      <c r="G25" s="153" t="str">
        <f t="shared" si="1"/>
        <v>jersey short sleeve, PARK, black, XL</v>
      </c>
      <c r="H25" s="60">
        <f>Preorder_2024!J32</f>
        <v>0</v>
      </c>
      <c r="I25" s="85">
        <v>199</v>
      </c>
    </row>
    <row r="26" spans="1:9" x14ac:dyDescent="0.45">
      <c r="A26" s="146" t="s">
        <v>113</v>
      </c>
      <c r="B26" s="146" t="s">
        <v>114</v>
      </c>
      <c r="C26" s="146" t="s">
        <v>383</v>
      </c>
      <c r="D26" s="147" t="s">
        <v>7</v>
      </c>
      <c r="E26" s="148" t="s">
        <v>586</v>
      </c>
      <c r="F26" s="149">
        <v>5904083314113</v>
      </c>
      <c r="G26" s="153" t="str">
        <f t="shared" si="1"/>
        <v>jersey short sleeve, PARK, black, XXL</v>
      </c>
      <c r="H26" s="60">
        <f>Preorder_2024!K32</f>
        <v>0</v>
      </c>
      <c r="I26" s="85">
        <v>199</v>
      </c>
    </row>
    <row r="27" spans="1:9" x14ac:dyDescent="0.45">
      <c r="A27" s="112" t="s">
        <v>113</v>
      </c>
      <c r="B27" s="112" t="s">
        <v>114</v>
      </c>
      <c r="C27" s="112" t="s">
        <v>375</v>
      </c>
      <c r="D27" s="113" t="s">
        <v>11</v>
      </c>
      <c r="E27" s="150" t="s">
        <v>376</v>
      </c>
      <c r="F27" s="151">
        <v>5904083312621</v>
      </c>
      <c r="G27" s="118" t="str">
        <f>_xlfn.CONCAT(A27,", ",B27,", ",C27,", ",D27)</f>
        <v>jersey short sleeve, PARK, white, XS</v>
      </c>
      <c r="H27" s="60">
        <f>Preorder_2024!F33</f>
        <v>0</v>
      </c>
      <c r="I27" s="85">
        <v>199</v>
      </c>
    </row>
    <row r="28" spans="1:9" x14ac:dyDescent="0.45">
      <c r="A28" s="112" t="s">
        <v>113</v>
      </c>
      <c r="B28" s="112" t="s">
        <v>114</v>
      </c>
      <c r="C28" s="112" t="s">
        <v>375</v>
      </c>
      <c r="D28" s="113" t="s">
        <v>1</v>
      </c>
      <c r="E28" s="150" t="s">
        <v>377</v>
      </c>
      <c r="F28" s="151">
        <v>5904083312638</v>
      </c>
      <c r="G28" s="118" t="str">
        <f t="shared" ref="G28:G91" si="2">_xlfn.CONCAT(A28,", ",B28,", ",C28,", ",D28)</f>
        <v>jersey short sleeve, PARK, white, S</v>
      </c>
      <c r="H28" s="60">
        <f>Preorder_2024!G33</f>
        <v>0</v>
      </c>
      <c r="I28" s="85">
        <v>199</v>
      </c>
    </row>
    <row r="29" spans="1:9" x14ac:dyDescent="0.45">
      <c r="A29" s="112" t="s">
        <v>113</v>
      </c>
      <c r="B29" s="112" t="s">
        <v>114</v>
      </c>
      <c r="C29" s="112" t="s">
        <v>375</v>
      </c>
      <c r="D29" s="113" t="s">
        <v>2</v>
      </c>
      <c r="E29" s="150" t="s">
        <v>378</v>
      </c>
      <c r="F29" s="151">
        <v>5904083312645</v>
      </c>
      <c r="G29" s="118" t="str">
        <f t="shared" si="2"/>
        <v>jersey short sleeve, PARK, white, M</v>
      </c>
      <c r="H29" s="60">
        <f>Preorder_2024!H33</f>
        <v>0</v>
      </c>
      <c r="I29" s="85">
        <v>199</v>
      </c>
    </row>
    <row r="30" spans="1:9" x14ac:dyDescent="0.45">
      <c r="A30" s="112" t="s">
        <v>113</v>
      </c>
      <c r="B30" s="112" t="s">
        <v>114</v>
      </c>
      <c r="C30" s="112" t="s">
        <v>375</v>
      </c>
      <c r="D30" s="113" t="s">
        <v>3</v>
      </c>
      <c r="E30" s="150" t="s">
        <v>379</v>
      </c>
      <c r="F30" s="151">
        <v>5904083312652</v>
      </c>
      <c r="G30" s="118" t="str">
        <f t="shared" si="2"/>
        <v>jersey short sleeve, PARK, white, L</v>
      </c>
      <c r="H30" s="60">
        <f>Preorder_2024!I33</f>
        <v>0</v>
      </c>
      <c r="I30" s="85">
        <v>199</v>
      </c>
    </row>
    <row r="31" spans="1:9" x14ac:dyDescent="0.45">
      <c r="A31" s="112" t="s">
        <v>113</v>
      </c>
      <c r="B31" s="112" t="s">
        <v>114</v>
      </c>
      <c r="C31" s="112" t="s">
        <v>375</v>
      </c>
      <c r="D31" s="113" t="s">
        <v>4</v>
      </c>
      <c r="E31" s="150" t="s">
        <v>380</v>
      </c>
      <c r="F31" s="151">
        <v>5904083312669</v>
      </c>
      <c r="G31" s="118" t="str">
        <f t="shared" si="2"/>
        <v>jersey short sleeve, PARK, white, XL</v>
      </c>
      <c r="H31" s="60">
        <f>Preorder_2024!J33</f>
        <v>0</v>
      </c>
      <c r="I31" s="85">
        <v>199</v>
      </c>
    </row>
    <row r="32" spans="1:9" x14ac:dyDescent="0.45">
      <c r="A32" s="112" t="s">
        <v>113</v>
      </c>
      <c r="B32" s="112" t="s">
        <v>114</v>
      </c>
      <c r="C32" s="112" t="s">
        <v>375</v>
      </c>
      <c r="D32" s="113" t="s">
        <v>7</v>
      </c>
      <c r="E32" s="150" t="s">
        <v>381</v>
      </c>
      <c r="F32" s="151">
        <v>5904083312676</v>
      </c>
      <c r="G32" s="118" t="str">
        <f t="shared" si="2"/>
        <v>jersey short sleeve, PARK, white, XXL</v>
      </c>
      <c r="H32" s="60">
        <f>Preorder_2024!K33</f>
        <v>0</v>
      </c>
      <c r="I32" s="85">
        <v>199</v>
      </c>
    </row>
    <row r="33" spans="1:9" x14ac:dyDescent="0.45">
      <c r="A33" s="112" t="s">
        <v>113</v>
      </c>
      <c r="B33" s="112" t="s">
        <v>115</v>
      </c>
      <c r="C33" s="112" t="s">
        <v>383</v>
      </c>
      <c r="D33" s="113" t="s">
        <v>11</v>
      </c>
      <c r="E33" s="152" t="s">
        <v>116</v>
      </c>
      <c r="F33" s="115">
        <v>5902188029253</v>
      </c>
      <c r="G33" s="118" t="str">
        <f t="shared" si="2"/>
        <v>jersey short sleeve, ROOST, black, XS</v>
      </c>
      <c r="H33" s="60">
        <f>Preorder_2024!F34</f>
        <v>0</v>
      </c>
      <c r="I33" s="85">
        <v>199</v>
      </c>
    </row>
    <row r="34" spans="1:9" x14ac:dyDescent="0.45">
      <c r="A34" s="112" t="s">
        <v>113</v>
      </c>
      <c r="B34" s="112" t="s">
        <v>115</v>
      </c>
      <c r="C34" s="112" t="s">
        <v>383</v>
      </c>
      <c r="D34" s="113" t="s">
        <v>1</v>
      </c>
      <c r="E34" s="152" t="s">
        <v>117</v>
      </c>
      <c r="F34" s="115">
        <v>5902188029260</v>
      </c>
      <c r="G34" s="118" t="str">
        <f t="shared" si="2"/>
        <v>jersey short sleeve, ROOST, black, S</v>
      </c>
      <c r="H34" s="60">
        <f>Preorder_2024!G34</f>
        <v>0</v>
      </c>
      <c r="I34" s="85">
        <v>199</v>
      </c>
    </row>
    <row r="35" spans="1:9" x14ac:dyDescent="0.45">
      <c r="A35" s="112" t="s">
        <v>113</v>
      </c>
      <c r="B35" s="112" t="s">
        <v>115</v>
      </c>
      <c r="C35" s="112" t="s">
        <v>383</v>
      </c>
      <c r="D35" s="113" t="s">
        <v>2</v>
      </c>
      <c r="E35" s="152" t="s">
        <v>118</v>
      </c>
      <c r="F35" s="115">
        <v>5902188029277</v>
      </c>
      <c r="G35" s="118" t="str">
        <f t="shared" si="2"/>
        <v>jersey short sleeve, ROOST, black, M</v>
      </c>
      <c r="H35" s="60">
        <f>Preorder_2024!H34</f>
        <v>0</v>
      </c>
      <c r="I35" s="85">
        <v>199</v>
      </c>
    </row>
    <row r="36" spans="1:9" x14ac:dyDescent="0.45">
      <c r="A36" s="112" t="s">
        <v>113</v>
      </c>
      <c r="B36" s="112" t="s">
        <v>115</v>
      </c>
      <c r="C36" s="112" t="s">
        <v>383</v>
      </c>
      <c r="D36" s="113" t="s">
        <v>3</v>
      </c>
      <c r="E36" s="152" t="s">
        <v>119</v>
      </c>
      <c r="F36" s="115">
        <v>5902188029284</v>
      </c>
      <c r="G36" s="118" t="str">
        <f t="shared" si="2"/>
        <v>jersey short sleeve, ROOST, black, L</v>
      </c>
      <c r="H36" s="60">
        <f>Preorder_2024!I34</f>
        <v>0</v>
      </c>
      <c r="I36" s="85">
        <v>199</v>
      </c>
    </row>
    <row r="37" spans="1:9" x14ac:dyDescent="0.45">
      <c r="A37" s="112" t="s">
        <v>113</v>
      </c>
      <c r="B37" s="112" t="s">
        <v>115</v>
      </c>
      <c r="C37" s="112" t="s">
        <v>383</v>
      </c>
      <c r="D37" s="113" t="s">
        <v>4</v>
      </c>
      <c r="E37" s="152" t="s">
        <v>120</v>
      </c>
      <c r="F37" s="115">
        <v>5902188029291</v>
      </c>
      <c r="G37" s="118" t="str">
        <f t="shared" si="2"/>
        <v>jersey short sleeve, ROOST, black, XL</v>
      </c>
      <c r="H37" s="60">
        <f>Preorder_2024!J34</f>
        <v>0</v>
      </c>
      <c r="I37" s="85">
        <v>199</v>
      </c>
    </row>
    <row r="38" spans="1:9" x14ac:dyDescent="0.45">
      <c r="A38" s="112" t="s">
        <v>113</v>
      </c>
      <c r="B38" s="112" t="s">
        <v>115</v>
      </c>
      <c r="C38" s="112" t="s">
        <v>383</v>
      </c>
      <c r="D38" s="113" t="s">
        <v>7</v>
      </c>
      <c r="E38" s="152" t="s">
        <v>121</v>
      </c>
      <c r="F38" s="115">
        <v>5902188029307</v>
      </c>
      <c r="G38" s="118" t="str">
        <f t="shared" si="2"/>
        <v>jersey short sleeve, ROOST, black, XXL</v>
      </c>
      <c r="H38" s="60">
        <f>Preorder_2024!K34</f>
        <v>0</v>
      </c>
      <c r="I38" s="85">
        <v>199</v>
      </c>
    </row>
    <row r="39" spans="1:9" x14ac:dyDescent="0.45">
      <c r="A39" s="112" t="s">
        <v>113</v>
      </c>
      <c r="B39" s="112" t="s">
        <v>115</v>
      </c>
      <c r="C39" s="112" t="s">
        <v>384</v>
      </c>
      <c r="D39" s="113" t="s">
        <v>11</v>
      </c>
      <c r="E39" s="152" t="s">
        <v>122</v>
      </c>
      <c r="F39" s="115">
        <v>5902188029314</v>
      </c>
      <c r="G39" s="118" t="str">
        <f t="shared" si="2"/>
        <v>jersey short sleeve, ROOST, black / green, XS</v>
      </c>
      <c r="H39" s="60">
        <f>Preorder_2024!F35</f>
        <v>0</v>
      </c>
      <c r="I39" s="85">
        <v>199</v>
      </c>
    </row>
    <row r="40" spans="1:9" x14ac:dyDescent="0.45">
      <c r="A40" s="112" t="s">
        <v>113</v>
      </c>
      <c r="B40" s="112" t="s">
        <v>115</v>
      </c>
      <c r="C40" s="112" t="s">
        <v>384</v>
      </c>
      <c r="D40" s="113" t="s">
        <v>1</v>
      </c>
      <c r="E40" s="152" t="s">
        <v>123</v>
      </c>
      <c r="F40" s="115">
        <v>5902188029321</v>
      </c>
      <c r="G40" s="118" t="str">
        <f t="shared" si="2"/>
        <v>jersey short sleeve, ROOST, black / green, S</v>
      </c>
      <c r="H40" s="60">
        <f>Preorder_2024!G35</f>
        <v>0</v>
      </c>
      <c r="I40" s="85">
        <v>199</v>
      </c>
    </row>
    <row r="41" spans="1:9" x14ac:dyDescent="0.45">
      <c r="A41" s="112" t="s">
        <v>113</v>
      </c>
      <c r="B41" s="112" t="s">
        <v>115</v>
      </c>
      <c r="C41" s="112" t="s">
        <v>384</v>
      </c>
      <c r="D41" s="113" t="s">
        <v>2</v>
      </c>
      <c r="E41" s="152" t="s">
        <v>124</v>
      </c>
      <c r="F41" s="115">
        <v>5902188029338</v>
      </c>
      <c r="G41" s="118" t="str">
        <f t="shared" si="2"/>
        <v>jersey short sleeve, ROOST, black / green, M</v>
      </c>
      <c r="H41" s="60">
        <f>Preorder_2024!H35</f>
        <v>0</v>
      </c>
      <c r="I41" s="85">
        <v>199</v>
      </c>
    </row>
    <row r="42" spans="1:9" x14ac:dyDescent="0.45">
      <c r="A42" s="112" t="s">
        <v>113</v>
      </c>
      <c r="B42" s="112" t="s">
        <v>115</v>
      </c>
      <c r="C42" s="112" t="s">
        <v>384</v>
      </c>
      <c r="D42" s="113" t="s">
        <v>3</v>
      </c>
      <c r="E42" s="152" t="s">
        <v>125</v>
      </c>
      <c r="F42" s="115">
        <v>5902188029345</v>
      </c>
      <c r="G42" s="118" t="str">
        <f t="shared" si="2"/>
        <v>jersey short sleeve, ROOST, black / green, L</v>
      </c>
      <c r="H42" s="60">
        <f>Preorder_2024!I35</f>
        <v>0</v>
      </c>
      <c r="I42" s="85">
        <v>199</v>
      </c>
    </row>
    <row r="43" spans="1:9" x14ac:dyDescent="0.45">
      <c r="A43" s="112" t="s">
        <v>113</v>
      </c>
      <c r="B43" s="112" t="s">
        <v>115</v>
      </c>
      <c r="C43" s="112" t="s">
        <v>384</v>
      </c>
      <c r="D43" s="113" t="s">
        <v>4</v>
      </c>
      <c r="E43" s="152" t="s">
        <v>126</v>
      </c>
      <c r="F43" s="115">
        <v>5902188029352</v>
      </c>
      <c r="G43" s="118" t="str">
        <f t="shared" si="2"/>
        <v>jersey short sleeve, ROOST, black / green, XL</v>
      </c>
      <c r="H43" s="60">
        <f>Preorder_2024!J35</f>
        <v>0</v>
      </c>
      <c r="I43" s="85">
        <v>199</v>
      </c>
    </row>
    <row r="44" spans="1:9" x14ac:dyDescent="0.45">
      <c r="A44" s="112" t="s">
        <v>113</v>
      </c>
      <c r="B44" s="112" t="s">
        <v>115</v>
      </c>
      <c r="C44" s="112" t="s">
        <v>384</v>
      </c>
      <c r="D44" s="113" t="s">
        <v>7</v>
      </c>
      <c r="E44" s="152" t="s">
        <v>127</v>
      </c>
      <c r="F44" s="115">
        <v>5902188029369</v>
      </c>
      <c r="G44" s="118" t="str">
        <f t="shared" si="2"/>
        <v>jersey short sleeve, ROOST, black / green, XXL</v>
      </c>
      <c r="H44" s="60">
        <f>Preorder_2024!K35</f>
        <v>0</v>
      </c>
      <c r="I44" s="85">
        <v>199</v>
      </c>
    </row>
    <row r="45" spans="1:9" x14ac:dyDescent="0.45">
      <c r="A45" s="112" t="s">
        <v>113</v>
      </c>
      <c r="B45" s="112" t="s">
        <v>115</v>
      </c>
      <c r="C45" s="112" t="s">
        <v>382</v>
      </c>
      <c r="D45" s="113" t="s">
        <v>11</v>
      </c>
      <c r="E45" s="152" t="s">
        <v>128</v>
      </c>
      <c r="F45" s="115">
        <v>5902188029376</v>
      </c>
      <c r="G45" s="118" t="str">
        <f t="shared" si="2"/>
        <v>jersey short sleeve, ROOST, black / red, XS</v>
      </c>
      <c r="H45" s="60">
        <f>Preorder_2024!F36</f>
        <v>0</v>
      </c>
      <c r="I45" s="85">
        <v>199</v>
      </c>
    </row>
    <row r="46" spans="1:9" x14ac:dyDescent="0.45">
      <c r="A46" s="112" t="s">
        <v>113</v>
      </c>
      <c r="B46" s="112" t="s">
        <v>115</v>
      </c>
      <c r="C46" s="112" t="s">
        <v>382</v>
      </c>
      <c r="D46" s="113" t="s">
        <v>1</v>
      </c>
      <c r="E46" s="152" t="s">
        <v>129</v>
      </c>
      <c r="F46" s="115">
        <v>5902188029383</v>
      </c>
      <c r="G46" s="118" t="str">
        <f t="shared" si="2"/>
        <v>jersey short sleeve, ROOST, black / red, S</v>
      </c>
      <c r="H46" s="60">
        <f>Preorder_2024!G36</f>
        <v>0</v>
      </c>
      <c r="I46" s="85">
        <v>199</v>
      </c>
    </row>
    <row r="47" spans="1:9" x14ac:dyDescent="0.45">
      <c r="A47" s="112" t="s">
        <v>113</v>
      </c>
      <c r="B47" s="112" t="s">
        <v>115</v>
      </c>
      <c r="C47" s="112" t="s">
        <v>382</v>
      </c>
      <c r="D47" s="113" t="s">
        <v>2</v>
      </c>
      <c r="E47" s="152" t="s">
        <v>130</v>
      </c>
      <c r="F47" s="115">
        <v>5902188029390</v>
      </c>
      <c r="G47" s="118" t="str">
        <f t="shared" si="2"/>
        <v>jersey short sleeve, ROOST, black / red, M</v>
      </c>
      <c r="H47" s="60">
        <f>Preorder_2024!H36</f>
        <v>0</v>
      </c>
      <c r="I47" s="85">
        <v>199</v>
      </c>
    </row>
    <row r="48" spans="1:9" x14ac:dyDescent="0.45">
      <c r="A48" s="112" t="s">
        <v>113</v>
      </c>
      <c r="B48" s="112" t="s">
        <v>115</v>
      </c>
      <c r="C48" s="112" t="s">
        <v>382</v>
      </c>
      <c r="D48" s="113" t="s">
        <v>3</v>
      </c>
      <c r="E48" s="152" t="s">
        <v>131</v>
      </c>
      <c r="F48" s="115">
        <v>5902188029406</v>
      </c>
      <c r="G48" s="118" t="str">
        <f t="shared" si="2"/>
        <v>jersey short sleeve, ROOST, black / red, L</v>
      </c>
      <c r="H48" s="60">
        <f>Preorder_2024!I36</f>
        <v>0</v>
      </c>
      <c r="I48" s="85">
        <v>199</v>
      </c>
    </row>
    <row r="49" spans="1:9" x14ac:dyDescent="0.45">
      <c r="A49" s="112" t="s">
        <v>113</v>
      </c>
      <c r="B49" s="112" t="s">
        <v>115</v>
      </c>
      <c r="C49" s="112" t="s">
        <v>382</v>
      </c>
      <c r="D49" s="113" t="s">
        <v>4</v>
      </c>
      <c r="E49" s="152" t="s">
        <v>132</v>
      </c>
      <c r="F49" s="115">
        <v>5902188029413</v>
      </c>
      <c r="G49" s="118" t="str">
        <f t="shared" si="2"/>
        <v>jersey short sleeve, ROOST, black / red, XL</v>
      </c>
      <c r="H49" s="60">
        <f>Preorder_2024!J36</f>
        <v>0</v>
      </c>
      <c r="I49" s="85">
        <v>199</v>
      </c>
    </row>
    <row r="50" spans="1:9" x14ac:dyDescent="0.45">
      <c r="A50" s="112" t="s">
        <v>113</v>
      </c>
      <c r="B50" s="112" t="s">
        <v>115</v>
      </c>
      <c r="C50" s="112" t="s">
        <v>382</v>
      </c>
      <c r="D50" s="113" t="s">
        <v>7</v>
      </c>
      <c r="E50" s="152" t="s">
        <v>133</v>
      </c>
      <c r="F50" s="115">
        <v>5902188029420</v>
      </c>
      <c r="G50" s="118" t="str">
        <f t="shared" si="2"/>
        <v>jersey short sleeve, ROOST, black / red, XXL</v>
      </c>
      <c r="H50" s="60">
        <f>Preorder_2024!K36</f>
        <v>0</v>
      </c>
      <c r="I50" s="85">
        <v>199</v>
      </c>
    </row>
    <row r="51" spans="1:9" x14ac:dyDescent="0.45">
      <c r="A51" s="146" t="s">
        <v>113</v>
      </c>
      <c r="B51" s="146" t="s">
        <v>587</v>
      </c>
      <c r="C51" s="146" t="s">
        <v>588</v>
      </c>
      <c r="D51" s="147" t="s">
        <v>11</v>
      </c>
      <c r="E51" s="148" t="s">
        <v>589</v>
      </c>
      <c r="F51" s="149">
        <v>5904083314120</v>
      </c>
      <c r="G51" s="153" t="str">
        <f t="shared" si="2"/>
        <v>jersey short sleeve, DOUBLE V2, black / melange, XS</v>
      </c>
      <c r="H51" s="60">
        <f>Preorder_2024!F37</f>
        <v>0</v>
      </c>
      <c r="I51" s="85">
        <v>199</v>
      </c>
    </row>
    <row r="52" spans="1:9" x14ac:dyDescent="0.45">
      <c r="A52" s="146" t="s">
        <v>113</v>
      </c>
      <c r="B52" s="146" t="s">
        <v>587</v>
      </c>
      <c r="C52" s="146" t="s">
        <v>588</v>
      </c>
      <c r="D52" s="147" t="s">
        <v>1</v>
      </c>
      <c r="E52" s="148" t="s">
        <v>590</v>
      </c>
      <c r="F52" s="149">
        <v>5904083314137</v>
      </c>
      <c r="G52" s="153" t="str">
        <f t="shared" si="2"/>
        <v>jersey short sleeve, DOUBLE V2, black / melange, S</v>
      </c>
      <c r="H52" s="60">
        <f>Preorder_2024!G37</f>
        <v>0</v>
      </c>
      <c r="I52" s="85">
        <v>199</v>
      </c>
    </row>
    <row r="53" spans="1:9" x14ac:dyDescent="0.45">
      <c r="A53" s="146" t="s">
        <v>113</v>
      </c>
      <c r="B53" s="146" t="s">
        <v>587</v>
      </c>
      <c r="C53" s="146" t="s">
        <v>588</v>
      </c>
      <c r="D53" s="147" t="s">
        <v>2</v>
      </c>
      <c r="E53" s="148" t="s">
        <v>591</v>
      </c>
      <c r="F53" s="149">
        <v>5904083314144</v>
      </c>
      <c r="G53" s="153" t="str">
        <f t="shared" si="2"/>
        <v>jersey short sleeve, DOUBLE V2, black / melange, M</v>
      </c>
      <c r="H53" s="60">
        <f>Preorder_2024!H37</f>
        <v>0</v>
      </c>
      <c r="I53" s="85">
        <v>199</v>
      </c>
    </row>
    <row r="54" spans="1:9" x14ac:dyDescent="0.45">
      <c r="A54" s="146" t="s">
        <v>113</v>
      </c>
      <c r="B54" s="146" t="s">
        <v>587</v>
      </c>
      <c r="C54" s="146" t="s">
        <v>588</v>
      </c>
      <c r="D54" s="147" t="s">
        <v>3</v>
      </c>
      <c r="E54" s="148" t="s">
        <v>592</v>
      </c>
      <c r="F54" s="149">
        <v>5904083314151</v>
      </c>
      <c r="G54" s="153" t="str">
        <f t="shared" si="2"/>
        <v>jersey short sleeve, DOUBLE V2, black / melange, L</v>
      </c>
      <c r="H54" s="60">
        <f>Preorder_2024!I37</f>
        <v>0</v>
      </c>
      <c r="I54" s="85">
        <v>199</v>
      </c>
    </row>
    <row r="55" spans="1:9" x14ac:dyDescent="0.45">
      <c r="A55" s="146" t="s">
        <v>113</v>
      </c>
      <c r="B55" s="146" t="s">
        <v>587</v>
      </c>
      <c r="C55" s="146" t="s">
        <v>588</v>
      </c>
      <c r="D55" s="147" t="s">
        <v>4</v>
      </c>
      <c r="E55" s="148" t="s">
        <v>593</v>
      </c>
      <c r="F55" s="149">
        <v>5904083314168</v>
      </c>
      <c r="G55" s="153" t="str">
        <f t="shared" si="2"/>
        <v>jersey short sleeve, DOUBLE V2, black / melange, XL</v>
      </c>
      <c r="H55" s="60">
        <f>Preorder_2024!J37</f>
        <v>0</v>
      </c>
      <c r="I55" s="85">
        <v>199</v>
      </c>
    </row>
    <row r="56" spans="1:9" x14ac:dyDescent="0.45">
      <c r="A56" s="146" t="s">
        <v>113</v>
      </c>
      <c r="B56" s="146" t="s">
        <v>587</v>
      </c>
      <c r="C56" s="146" t="s">
        <v>588</v>
      </c>
      <c r="D56" s="147" t="s">
        <v>7</v>
      </c>
      <c r="E56" s="148" t="s">
        <v>594</v>
      </c>
      <c r="F56" s="149">
        <v>5904083314175</v>
      </c>
      <c r="G56" s="153" t="str">
        <f t="shared" si="2"/>
        <v>jersey short sleeve, DOUBLE V2, black / melange, XXL</v>
      </c>
      <c r="H56" s="60">
        <f>Preorder_2024!K37</f>
        <v>0</v>
      </c>
      <c r="I56" s="85">
        <v>199</v>
      </c>
    </row>
    <row r="57" spans="1:9" x14ac:dyDescent="0.45">
      <c r="A57" s="146" t="s">
        <v>113</v>
      </c>
      <c r="B57" s="146" t="s">
        <v>587</v>
      </c>
      <c r="C57" s="146" t="s">
        <v>384</v>
      </c>
      <c r="D57" s="147" t="s">
        <v>11</v>
      </c>
      <c r="E57" s="148" t="s">
        <v>595</v>
      </c>
      <c r="F57" s="149">
        <v>5904083314182</v>
      </c>
      <c r="G57" s="153" t="str">
        <f t="shared" si="2"/>
        <v>jersey short sleeve, DOUBLE V2, black / green, XS</v>
      </c>
      <c r="H57" s="60">
        <f>Preorder_2024!F38</f>
        <v>0</v>
      </c>
      <c r="I57" s="85">
        <v>199</v>
      </c>
    </row>
    <row r="58" spans="1:9" x14ac:dyDescent="0.45">
      <c r="A58" s="146" t="s">
        <v>113</v>
      </c>
      <c r="B58" s="146" t="s">
        <v>587</v>
      </c>
      <c r="C58" s="146" t="s">
        <v>384</v>
      </c>
      <c r="D58" s="147" t="s">
        <v>1</v>
      </c>
      <c r="E58" s="148" t="s">
        <v>596</v>
      </c>
      <c r="F58" s="149">
        <v>5904083314199</v>
      </c>
      <c r="G58" s="153" t="str">
        <f t="shared" si="2"/>
        <v>jersey short sleeve, DOUBLE V2, black / green, S</v>
      </c>
      <c r="H58" s="60">
        <f>Preorder_2024!G38</f>
        <v>0</v>
      </c>
      <c r="I58" s="85">
        <v>199</v>
      </c>
    </row>
    <row r="59" spans="1:9" x14ac:dyDescent="0.45">
      <c r="A59" s="146" t="s">
        <v>113</v>
      </c>
      <c r="B59" s="146" t="s">
        <v>587</v>
      </c>
      <c r="C59" s="146" t="s">
        <v>384</v>
      </c>
      <c r="D59" s="147" t="s">
        <v>2</v>
      </c>
      <c r="E59" s="148" t="s">
        <v>597</v>
      </c>
      <c r="F59" s="149">
        <v>5904083314205</v>
      </c>
      <c r="G59" s="153" t="str">
        <f t="shared" si="2"/>
        <v>jersey short sleeve, DOUBLE V2, black / green, M</v>
      </c>
      <c r="H59" s="60">
        <f>Preorder_2024!H38</f>
        <v>0</v>
      </c>
      <c r="I59" s="85">
        <v>199</v>
      </c>
    </row>
    <row r="60" spans="1:9" x14ac:dyDescent="0.45">
      <c r="A60" s="146" t="s">
        <v>113</v>
      </c>
      <c r="B60" s="146" t="s">
        <v>587</v>
      </c>
      <c r="C60" s="146" t="s">
        <v>384</v>
      </c>
      <c r="D60" s="147" t="s">
        <v>3</v>
      </c>
      <c r="E60" s="148" t="s">
        <v>598</v>
      </c>
      <c r="F60" s="149">
        <v>5904083314212</v>
      </c>
      <c r="G60" s="153" t="str">
        <f t="shared" si="2"/>
        <v>jersey short sleeve, DOUBLE V2, black / green, L</v>
      </c>
      <c r="H60" s="60">
        <f>Preorder_2024!I38</f>
        <v>0</v>
      </c>
      <c r="I60" s="85">
        <v>199</v>
      </c>
    </row>
    <row r="61" spans="1:9" x14ac:dyDescent="0.45">
      <c r="A61" s="146" t="s">
        <v>113</v>
      </c>
      <c r="B61" s="146" t="s">
        <v>587</v>
      </c>
      <c r="C61" s="146" t="s">
        <v>384</v>
      </c>
      <c r="D61" s="147" t="s">
        <v>4</v>
      </c>
      <c r="E61" s="148" t="s">
        <v>599</v>
      </c>
      <c r="F61" s="149">
        <v>5904083314229</v>
      </c>
      <c r="G61" s="153" t="str">
        <f t="shared" si="2"/>
        <v>jersey short sleeve, DOUBLE V2, black / green, XL</v>
      </c>
      <c r="H61" s="60">
        <f>Preorder_2024!J38</f>
        <v>0</v>
      </c>
      <c r="I61" s="85">
        <v>199</v>
      </c>
    </row>
    <row r="62" spans="1:9" x14ac:dyDescent="0.45">
      <c r="A62" s="146" t="s">
        <v>113</v>
      </c>
      <c r="B62" s="146" t="s">
        <v>587</v>
      </c>
      <c r="C62" s="146" t="s">
        <v>384</v>
      </c>
      <c r="D62" s="147" t="s">
        <v>7</v>
      </c>
      <c r="E62" s="148" t="s">
        <v>600</v>
      </c>
      <c r="F62" s="149">
        <v>5904083314236</v>
      </c>
      <c r="G62" s="153" t="str">
        <f t="shared" si="2"/>
        <v>jersey short sleeve, DOUBLE V2, black / green, XXL</v>
      </c>
      <c r="H62" s="60">
        <f>Preorder_2024!K38</f>
        <v>0</v>
      </c>
      <c r="I62" s="85">
        <v>199</v>
      </c>
    </row>
    <row r="63" spans="1:9" x14ac:dyDescent="0.45">
      <c r="A63" s="146" t="s">
        <v>113</v>
      </c>
      <c r="B63" s="146" t="s">
        <v>587</v>
      </c>
      <c r="C63" s="146" t="s">
        <v>386</v>
      </c>
      <c r="D63" s="147" t="s">
        <v>11</v>
      </c>
      <c r="E63" s="148" t="s">
        <v>601</v>
      </c>
      <c r="F63" s="149">
        <v>5904083314243</v>
      </c>
      <c r="G63" s="153" t="str">
        <f t="shared" si="2"/>
        <v>jersey short sleeve, DOUBLE V2, black / yellow, XS</v>
      </c>
      <c r="H63" s="60">
        <f>Preorder_2024!F39</f>
        <v>0</v>
      </c>
      <c r="I63" s="85">
        <v>199</v>
      </c>
    </row>
    <row r="64" spans="1:9" x14ac:dyDescent="0.45">
      <c r="A64" s="146" t="s">
        <v>113</v>
      </c>
      <c r="B64" s="146" t="s">
        <v>587</v>
      </c>
      <c r="C64" s="146" t="s">
        <v>386</v>
      </c>
      <c r="D64" s="147" t="s">
        <v>1</v>
      </c>
      <c r="E64" s="148" t="s">
        <v>602</v>
      </c>
      <c r="F64" s="149">
        <v>5904083314250</v>
      </c>
      <c r="G64" s="153" t="str">
        <f t="shared" si="2"/>
        <v>jersey short sleeve, DOUBLE V2, black / yellow, S</v>
      </c>
      <c r="H64" s="60">
        <f>Preorder_2024!G39</f>
        <v>0</v>
      </c>
      <c r="I64" s="85">
        <v>199</v>
      </c>
    </row>
    <row r="65" spans="1:9" x14ac:dyDescent="0.45">
      <c r="A65" s="146" t="s">
        <v>113</v>
      </c>
      <c r="B65" s="146" t="s">
        <v>587</v>
      </c>
      <c r="C65" s="146" t="s">
        <v>386</v>
      </c>
      <c r="D65" s="147" t="s">
        <v>2</v>
      </c>
      <c r="E65" s="148" t="s">
        <v>603</v>
      </c>
      <c r="F65" s="149">
        <v>5904083314267</v>
      </c>
      <c r="G65" s="153" t="str">
        <f t="shared" si="2"/>
        <v>jersey short sleeve, DOUBLE V2, black / yellow, M</v>
      </c>
      <c r="H65" s="60">
        <f>Preorder_2024!H39</f>
        <v>0</v>
      </c>
      <c r="I65" s="85">
        <v>199</v>
      </c>
    </row>
    <row r="66" spans="1:9" x14ac:dyDescent="0.45">
      <c r="A66" s="146" t="s">
        <v>113</v>
      </c>
      <c r="B66" s="146" t="s">
        <v>587</v>
      </c>
      <c r="C66" s="146" t="s">
        <v>386</v>
      </c>
      <c r="D66" s="147" t="s">
        <v>3</v>
      </c>
      <c r="E66" s="148" t="s">
        <v>604</v>
      </c>
      <c r="F66" s="149">
        <v>5904083314274</v>
      </c>
      <c r="G66" s="153" t="str">
        <f t="shared" si="2"/>
        <v>jersey short sleeve, DOUBLE V2, black / yellow, L</v>
      </c>
      <c r="H66" s="60">
        <f>Preorder_2024!I39</f>
        <v>0</v>
      </c>
      <c r="I66" s="85">
        <v>199</v>
      </c>
    </row>
    <row r="67" spans="1:9" x14ac:dyDescent="0.45">
      <c r="A67" s="146" t="s">
        <v>113</v>
      </c>
      <c r="B67" s="146" t="s">
        <v>587</v>
      </c>
      <c r="C67" s="146" t="s">
        <v>386</v>
      </c>
      <c r="D67" s="147" t="s">
        <v>4</v>
      </c>
      <c r="E67" s="148" t="s">
        <v>605</v>
      </c>
      <c r="F67" s="149">
        <v>5904083314281</v>
      </c>
      <c r="G67" s="153" t="str">
        <f t="shared" si="2"/>
        <v>jersey short sleeve, DOUBLE V2, black / yellow, XL</v>
      </c>
      <c r="H67" s="60">
        <f>Preorder_2024!J39</f>
        <v>0</v>
      </c>
      <c r="I67" s="85">
        <v>199</v>
      </c>
    </row>
    <row r="68" spans="1:9" x14ac:dyDescent="0.45">
      <c r="A68" s="146" t="s">
        <v>113</v>
      </c>
      <c r="B68" s="146" t="s">
        <v>587</v>
      </c>
      <c r="C68" s="146" t="s">
        <v>386</v>
      </c>
      <c r="D68" s="147" t="s">
        <v>7</v>
      </c>
      <c r="E68" s="148" t="s">
        <v>606</v>
      </c>
      <c r="F68" s="149">
        <v>5904083314298</v>
      </c>
      <c r="G68" s="153" t="str">
        <f t="shared" si="2"/>
        <v>jersey short sleeve, DOUBLE V2, black / yellow, XXL</v>
      </c>
      <c r="H68" s="60">
        <f>Preorder_2024!K39</f>
        <v>0</v>
      </c>
      <c r="I68" s="85">
        <v>199</v>
      </c>
    </row>
    <row r="69" spans="1:9" x14ac:dyDescent="0.45">
      <c r="A69" s="112" t="s">
        <v>113</v>
      </c>
      <c r="B69" s="112" t="s">
        <v>385</v>
      </c>
      <c r="C69" s="112" t="s">
        <v>386</v>
      </c>
      <c r="D69" s="113" t="s">
        <v>11</v>
      </c>
      <c r="E69" s="150" t="s">
        <v>387</v>
      </c>
      <c r="F69" s="151">
        <v>5904083312744</v>
      </c>
      <c r="G69" s="118" t="str">
        <f t="shared" si="2"/>
        <v>jersey short sleeve, GRAVEL, black / yellow, XS</v>
      </c>
      <c r="H69" s="60">
        <f>Preorder_2024!F40</f>
        <v>0</v>
      </c>
      <c r="I69" s="85">
        <v>199</v>
      </c>
    </row>
    <row r="70" spans="1:9" x14ac:dyDescent="0.45">
      <c r="A70" s="112" t="s">
        <v>113</v>
      </c>
      <c r="B70" s="112" t="s">
        <v>385</v>
      </c>
      <c r="C70" s="112" t="s">
        <v>386</v>
      </c>
      <c r="D70" s="113" t="s">
        <v>1</v>
      </c>
      <c r="E70" s="150" t="s">
        <v>388</v>
      </c>
      <c r="F70" s="151">
        <v>5904083312751</v>
      </c>
      <c r="G70" s="118" t="str">
        <f t="shared" si="2"/>
        <v>jersey short sleeve, GRAVEL, black / yellow, S</v>
      </c>
      <c r="H70" s="60">
        <f>Preorder_2024!G40</f>
        <v>0</v>
      </c>
      <c r="I70" s="85">
        <v>199</v>
      </c>
    </row>
    <row r="71" spans="1:9" x14ac:dyDescent="0.45">
      <c r="A71" s="112" t="s">
        <v>113</v>
      </c>
      <c r="B71" s="112" t="s">
        <v>385</v>
      </c>
      <c r="C71" s="112" t="s">
        <v>386</v>
      </c>
      <c r="D71" s="113" t="s">
        <v>2</v>
      </c>
      <c r="E71" s="150" t="s">
        <v>389</v>
      </c>
      <c r="F71" s="151">
        <v>5904083312768</v>
      </c>
      <c r="G71" s="118" t="str">
        <f t="shared" si="2"/>
        <v>jersey short sleeve, GRAVEL, black / yellow, M</v>
      </c>
      <c r="H71" s="60">
        <f>Preorder_2024!H40</f>
        <v>0</v>
      </c>
      <c r="I71" s="85">
        <v>199</v>
      </c>
    </row>
    <row r="72" spans="1:9" x14ac:dyDescent="0.45">
      <c r="A72" s="112" t="s">
        <v>113</v>
      </c>
      <c r="B72" s="112" t="s">
        <v>385</v>
      </c>
      <c r="C72" s="112" t="s">
        <v>386</v>
      </c>
      <c r="D72" s="113" t="s">
        <v>3</v>
      </c>
      <c r="E72" s="150" t="s">
        <v>390</v>
      </c>
      <c r="F72" s="151">
        <v>5904083312775</v>
      </c>
      <c r="G72" s="118" t="str">
        <f t="shared" si="2"/>
        <v>jersey short sleeve, GRAVEL, black / yellow, L</v>
      </c>
      <c r="H72" s="60">
        <f>Preorder_2024!I40</f>
        <v>0</v>
      </c>
      <c r="I72" s="85">
        <v>199</v>
      </c>
    </row>
    <row r="73" spans="1:9" x14ac:dyDescent="0.45">
      <c r="A73" s="112" t="s">
        <v>113</v>
      </c>
      <c r="B73" s="112" t="s">
        <v>385</v>
      </c>
      <c r="C73" s="112" t="s">
        <v>386</v>
      </c>
      <c r="D73" s="113" t="s">
        <v>4</v>
      </c>
      <c r="E73" s="150" t="s">
        <v>391</v>
      </c>
      <c r="F73" s="151">
        <v>5904083312782</v>
      </c>
      <c r="G73" s="118" t="str">
        <f t="shared" si="2"/>
        <v>jersey short sleeve, GRAVEL, black / yellow, XL</v>
      </c>
      <c r="H73" s="60">
        <f>Preorder_2024!J40</f>
        <v>0</v>
      </c>
      <c r="I73" s="85">
        <v>199</v>
      </c>
    </row>
    <row r="74" spans="1:9" x14ac:dyDescent="0.45">
      <c r="A74" s="112" t="s">
        <v>113</v>
      </c>
      <c r="B74" s="112" t="s">
        <v>385</v>
      </c>
      <c r="C74" s="112" t="s">
        <v>386</v>
      </c>
      <c r="D74" s="113" t="s">
        <v>7</v>
      </c>
      <c r="E74" s="150" t="s">
        <v>392</v>
      </c>
      <c r="F74" s="151">
        <v>5904083312799</v>
      </c>
      <c r="G74" s="118" t="str">
        <f t="shared" si="2"/>
        <v>jersey short sleeve, GRAVEL, black / yellow, XXL</v>
      </c>
      <c r="H74" s="60">
        <f>Preorder_2024!K40</f>
        <v>0</v>
      </c>
      <c r="I74" s="85">
        <v>199</v>
      </c>
    </row>
    <row r="75" spans="1:9" x14ac:dyDescent="0.45">
      <c r="A75" s="112" t="s">
        <v>113</v>
      </c>
      <c r="B75" s="112" t="s">
        <v>385</v>
      </c>
      <c r="C75" s="112" t="s">
        <v>393</v>
      </c>
      <c r="D75" s="113" t="s">
        <v>11</v>
      </c>
      <c r="E75" s="150" t="s">
        <v>394</v>
      </c>
      <c r="F75" s="151">
        <v>5904083312805</v>
      </c>
      <c r="G75" s="118" t="str">
        <f t="shared" si="2"/>
        <v>jersey short sleeve, GRAVEL, black / orange, XS</v>
      </c>
      <c r="H75" s="60">
        <f>Preorder_2024!F41</f>
        <v>0</v>
      </c>
      <c r="I75" s="85">
        <v>199</v>
      </c>
    </row>
    <row r="76" spans="1:9" x14ac:dyDescent="0.45">
      <c r="A76" s="112" t="s">
        <v>113</v>
      </c>
      <c r="B76" s="112" t="s">
        <v>385</v>
      </c>
      <c r="C76" s="112" t="s">
        <v>393</v>
      </c>
      <c r="D76" s="113" t="s">
        <v>1</v>
      </c>
      <c r="E76" s="150" t="s">
        <v>395</v>
      </c>
      <c r="F76" s="151">
        <v>5904083312812</v>
      </c>
      <c r="G76" s="118" t="str">
        <f t="shared" si="2"/>
        <v>jersey short sleeve, GRAVEL, black / orange, S</v>
      </c>
      <c r="H76" s="60">
        <f>Preorder_2024!G41</f>
        <v>0</v>
      </c>
      <c r="I76" s="85">
        <v>199</v>
      </c>
    </row>
    <row r="77" spans="1:9" x14ac:dyDescent="0.45">
      <c r="A77" s="112" t="s">
        <v>113</v>
      </c>
      <c r="B77" s="112" t="s">
        <v>385</v>
      </c>
      <c r="C77" s="112" t="s">
        <v>393</v>
      </c>
      <c r="D77" s="113" t="s">
        <v>2</v>
      </c>
      <c r="E77" s="150" t="s">
        <v>396</v>
      </c>
      <c r="F77" s="151">
        <v>5904083312829</v>
      </c>
      <c r="G77" s="118" t="str">
        <f t="shared" si="2"/>
        <v>jersey short sleeve, GRAVEL, black / orange, M</v>
      </c>
      <c r="H77" s="60">
        <f>Preorder_2024!H41</f>
        <v>0</v>
      </c>
      <c r="I77" s="85">
        <v>199</v>
      </c>
    </row>
    <row r="78" spans="1:9" x14ac:dyDescent="0.45">
      <c r="A78" s="112" t="s">
        <v>113</v>
      </c>
      <c r="B78" s="112" t="s">
        <v>385</v>
      </c>
      <c r="C78" s="112" t="s">
        <v>393</v>
      </c>
      <c r="D78" s="113" t="s">
        <v>3</v>
      </c>
      <c r="E78" s="150" t="s">
        <v>397</v>
      </c>
      <c r="F78" s="151">
        <v>5904083312836</v>
      </c>
      <c r="G78" s="118" t="str">
        <f t="shared" si="2"/>
        <v>jersey short sleeve, GRAVEL, black / orange, L</v>
      </c>
      <c r="H78" s="60">
        <f>Preorder_2024!I41</f>
        <v>0</v>
      </c>
      <c r="I78" s="85">
        <v>199</v>
      </c>
    </row>
    <row r="79" spans="1:9" x14ac:dyDescent="0.45">
      <c r="A79" s="112" t="s">
        <v>113</v>
      </c>
      <c r="B79" s="112" t="s">
        <v>385</v>
      </c>
      <c r="C79" s="112" t="s">
        <v>393</v>
      </c>
      <c r="D79" s="113" t="s">
        <v>4</v>
      </c>
      <c r="E79" s="150" t="s">
        <v>398</v>
      </c>
      <c r="F79" s="151">
        <v>5904083312843</v>
      </c>
      <c r="G79" s="118" t="str">
        <f t="shared" si="2"/>
        <v>jersey short sleeve, GRAVEL, black / orange, XL</v>
      </c>
      <c r="H79" s="60">
        <f>Preorder_2024!J41</f>
        <v>0</v>
      </c>
      <c r="I79" s="85">
        <v>199</v>
      </c>
    </row>
    <row r="80" spans="1:9" x14ac:dyDescent="0.45">
      <c r="A80" s="112" t="s">
        <v>113</v>
      </c>
      <c r="B80" s="112" t="s">
        <v>385</v>
      </c>
      <c r="C80" s="112" t="s">
        <v>393</v>
      </c>
      <c r="D80" s="113" t="s">
        <v>7</v>
      </c>
      <c r="E80" s="150" t="s">
        <v>399</v>
      </c>
      <c r="F80" s="151">
        <v>5904083312850</v>
      </c>
      <c r="G80" s="118" t="str">
        <f t="shared" si="2"/>
        <v>jersey short sleeve, GRAVEL, black / orange, XXL</v>
      </c>
      <c r="H80" s="60">
        <f>Preorder_2024!K41</f>
        <v>0</v>
      </c>
      <c r="I80" s="85">
        <v>199</v>
      </c>
    </row>
    <row r="81" spans="1:9" x14ac:dyDescent="0.45">
      <c r="A81" s="112" t="s">
        <v>113</v>
      </c>
      <c r="B81" s="112" t="s">
        <v>385</v>
      </c>
      <c r="C81" s="112" t="s">
        <v>400</v>
      </c>
      <c r="D81" s="113" t="s">
        <v>11</v>
      </c>
      <c r="E81" s="150" t="s">
        <v>401</v>
      </c>
      <c r="F81" s="151">
        <v>5904083312867</v>
      </c>
      <c r="G81" s="118" t="str">
        <f t="shared" si="2"/>
        <v>jersey short sleeve, GRAVEL, black / blue, XS</v>
      </c>
      <c r="H81" s="60">
        <f>Preorder_2024!F42</f>
        <v>0</v>
      </c>
      <c r="I81" s="85">
        <v>199</v>
      </c>
    </row>
    <row r="82" spans="1:9" x14ac:dyDescent="0.45">
      <c r="A82" s="112" t="s">
        <v>113</v>
      </c>
      <c r="B82" s="112" t="s">
        <v>385</v>
      </c>
      <c r="C82" s="112" t="s">
        <v>400</v>
      </c>
      <c r="D82" s="113" t="s">
        <v>1</v>
      </c>
      <c r="E82" s="150" t="s">
        <v>402</v>
      </c>
      <c r="F82" s="151">
        <v>5904083312874</v>
      </c>
      <c r="G82" s="118" t="str">
        <f t="shared" si="2"/>
        <v>jersey short sleeve, GRAVEL, black / blue, S</v>
      </c>
      <c r="H82" s="60">
        <f>Preorder_2024!G42</f>
        <v>0</v>
      </c>
      <c r="I82" s="85">
        <v>199</v>
      </c>
    </row>
    <row r="83" spans="1:9" x14ac:dyDescent="0.45">
      <c r="A83" s="112" t="s">
        <v>113</v>
      </c>
      <c r="B83" s="112" t="s">
        <v>385</v>
      </c>
      <c r="C83" s="112" t="s">
        <v>400</v>
      </c>
      <c r="D83" s="113" t="s">
        <v>2</v>
      </c>
      <c r="E83" s="150" t="s">
        <v>403</v>
      </c>
      <c r="F83" s="151">
        <v>5904083312881</v>
      </c>
      <c r="G83" s="118" t="str">
        <f t="shared" si="2"/>
        <v>jersey short sleeve, GRAVEL, black / blue, M</v>
      </c>
      <c r="H83" s="60">
        <f>Preorder_2024!H42</f>
        <v>0</v>
      </c>
      <c r="I83" s="85">
        <v>199</v>
      </c>
    </row>
    <row r="84" spans="1:9" x14ac:dyDescent="0.45">
      <c r="A84" s="112" t="s">
        <v>113</v>
      </c>
      <c r="B84" s="112" t="s">
        <v>385</v>
      </c>
      <c r="C84" s="112" t="s">
        <v>400</v>
      </c>
      <c r="D84" s="113" t="s">
        <v>3</v>
      </c>
      <c r="E84" s="150" t="s">
        <v>404</v>
      </c>
      <c r="F84" s="151">
        <v>5904083312898</v>
      </c>
      <c r="G84" s="118" t="str">
        <f t="shared" si="2"/>
        <v>jersey short sleeve, GRAVEL, black / blue, L</v>
      </c>
      <c r="H84" s="60">
        <f>Preorder_2024!I42</f>
        <v>0</v>
      </c>
      <c r="I84" s="85">
        <v>199</v>
      </c>
    </row>
    <row r="85" spans="1:9" x14ac:dyDescent="0.45">
      <c r="A85" s="112" t="s">
        <v>113</v>
      </c>
      <c r="B85" s="112" t="s">
        <v>385</v>
      </c>
      <c r="C85" s="112" t="s">
        <v>400</v>
      </c>
      <c r="D85" s="113" t="s">
        <v>4</v>
      </c>
      <c r="E85" s="150" t="s">
        <v>405</v>
      </c>
      <c r="F85" s="151">
        <v>5904083312904</v>
      </c>
      <c r="G85" s="118" t="str">
        <f t="shared" si="2"/>
        <v>jersey short sleeve, GRAVEL, black / blue, XL</v>
      </c>
      <c r="H85" s="60">
        <f>Preorder_2024!J42</f>
        <v>0</v>
      </c>
      <c r="I85" s="85">
        <v>199</v>
      </c>
    </row>
    <row r="86" spans="1:9" x14ac:dyDescent="0.45">
      <c r="A86" s="112" t="s">
        <v>113</v>
      </c>
      <c r="B86" s="112" t="s">
        <v>385</v>
      </c>
      <c r="C86" s="112" t="s">
        <v>400</v>
      </c>
      <c r="D86" s="113" t="s">
        <v>7</v>
      </c>
      <c r="E86" s="150" t="s">
        <v>406</v>
      </c>
      <c r="F86" s="151">
        <v>5904083312911</v>
      </c>
      <c r="G86" s="118" t="str">
        <f t="shared" si="2"/>
        <v>jersey short sleeve, GRAVEL, black / blue, XXL</v>
      </c>
      <c r="H86" s="60">
        <f>Preorder_2024!K42</f>
        <v>0</v>
      </c>
      <c r="I86" s="85">
        <v>199</v>
      </c>
    </row>
    <row r="87" spans="1:9" x14ac:dyDescent="0.45">
      <c r="A87" s="112" t="s">
        <v>134</v>
      </c>
      <c r="B87" s="112" t="s">
        <v>168</v>
      </c>
      <c r="C87" s="154" t="s">
        <v>416</v>
      </c>
      <c r="D87" s="113" t="s">
        <v>11</v>
      </c>
      <c r="E87" s="115" t="s">
        <v>181</v>
      </c>
      <c r="F87" s="152">
        <v>5904083311396</v>
      </c>
      <c r="G87" s="118" t="str">
        <f t="shared" si="2"/>
        <v>long sleeve jersey, STAGE, black / grey, XS</v>
      </c>
      <c r="H87" s="60">
        <f>Preorder_2024!F43</f>
        <v>0</v>
      </c>
      <c r="I87" s="85">
        <v>289</v>
      </c>
    </row>
    <row r="88" spans="1:9" x14ac:dyDescent="0.45">
      <c r="A88" s="112" t="s">
        <v>134</v>
      </c>
      <c r="B88" s="112" t="s">
        <v>168</v>
      </c>
      <c r="C88" s="154" t="s">
        <v>416</v>
      </c>
      <c r="D88" s="113" t="s">
        <v>1</v>
      </c>
      <c r="E88" s="115" t="s">
        <v>182</v>
      </c>
      <c r="F88" s="152">
        <v>5904083311402</v>
      </c>
      <c r="G88" s="118" t="str">
        <f t="shared" si="2"/>
        <v>long sleeve jersey, STAGE, black / grey, S</v>
      </c>
      <c r="H88" s="60">
        <f>Preorder_2024!G43</f>
        <v>0</v>
      </c>
      <c r="I88" s="85">
        <v>289</v>
      </c>
    </row>
    <row r="89" spans="1:9" x14ac:dyDescent="0.45">
      <c r="A89" s="112" t="s">
        <v>134</v>
      </c>
      <c r="B89" s="112" t="s">
        <v>168</v>
      </c>
      <c r="C89" s="154" t="s">
        <v>416</v>
      </c>
      <c r="D89" s="113" t="s">
        <v>2</v>
      </c>
      <c r="E89" s="115" t="s">
        <v>183</v>
      </c>
      <c r="F89" s="152">
        <v>5904083311419</v>
      </c>
      <c r="G89" s="118" t="str">
        <f t="shared" si="2"/>
        <v>long sleeve jersey, STAGE, black / grey, M</v>
      </c>
      <c r="H89" s="60">
        <f>Preorder_2024!H43</f>
        <v>0</v>
      </c>
      <c r="I89" s="85">
        <v>289</v>
      </c>
    </row>
    <row r="90" spans="1:9" x14ac:dyDescent="0.45">
      <c r="A90" s="112" t="s">
        <v>134</v>
      </c>
      <c r="B90" s="112" t="s">
        <v>168</v>
      </c>
      <c r="C90" s="154" t="s">
        <v>416</v>
      </c>
      <c r="D90" s="113" t="s">
        <v>3</v>
      </c>
      <c r="E90" s="115" t="s">
        <v>184</v>
      </c>
      <c r="F90" s="152">
        <v>5904083311426</v>
      </c>
      <c r="G90" s="118" t="str">
        <f t="shared" si="2"/>
        <v>long sleeve jersey, STAGE, black / grey, L</v>
      </c>
      <c r="H90" s="60">
        <f>Preorder_2024!I43</f>
        <v>0</v>
      </c>
      <c r="I90" s="85">
        <v>289</v>
      </c>
    </row>
    <row r="91" spans="1:9" x14ac:dyDescent="0.45">
      <c r="A91" s="112" t="s">
        <v>134</v>
      </c>
      <c r="B91" s="112" t="s">
        <v>168</v>
      </c>
      <c r="C91" s="154" t="s">
        <v>416</v>
      </c>
      <c r="D91" s="113" t="s">
        <v>4</v>
      </c>
      <c r="E91" s="115" t="s">
        <v>185</v>
      </c>
      <c r="F91" s="152">
        <v>5904083311433</v>
      </c>
      <c r="G91" s="118" t="str">
        <f t="shared" si="2"/>
        <v>long sleeve jersey, STAGE, black / grey, XL</v>
      </c>
      <c r="H91" s="60">
        <f>Preorder_2024!J43</f>
        <v>0</v>
      </c>
      <c r="I91" s="85">
        <v>289</v>
      </c>
    </row>
    <row r="92" spans="1:9" x14ac:dyDescent="0.45">
      <c r="A92" s="112" t="s">
        <v>134</v>
      </c>
      <c r="B92" s="112" t="s">
        <v>168</v>
      </c>
      <c r="C92" s="154" t="s">
        <v>416</v>
      </c>
      <c r="D92" s="113" t="s">
        <v>7</v>
      </c>
      <c r="E92" s="115" t="s">
        <v>186</v>
      </c>
      <c r="F92" s="152">
        <v>5904083311440</v>
      </c>
      <c r="G92" s="118" t="str">
        <f t="shared" ref="G92:G155" si="3">_xlfn.CONCAT(A92,", ",B92,", ",C92,", ",D92)</f>
        <v>long sleeve jersey, STAGE, black / grey, XXL</v>
      </c>
      <c r="H92" s="60">
        <f>Preorder_2024!K43</f>
        <v>0</v>
      </c>
      <c r="I92" s="85">
        <v>289</v>
      </c>
    </row>
    <row r="93" spans="1:9" x14ac:dyDescent="0.45">
      <c r="A93" s="112" t="s">
        <v>134</v>
      </c>
      <c r="B93" s="112" t="s">
        <v>168</v>
      </c>
      <c r="C93" s="154" t="s">
        <v>400</v>
      </c>
      <c r="D93" s="113" t="s">
        <v>11</v>
      </c>
      <c r="E93" s="155" t="s">
        <v>169</v>
      </c>
      <c r="F93" s="152">
        <v>5904083311273</v>
      </c>
      <c r="G93" s="118" t="str">
        <f t="shared" si="3"/>
        <v>long sleeve jersey, STAGE, black / blue, XS</v>
      </c>
      <c r="H93" s="60">
        <f>Preorder_2024!F44</f>
        <v>0</v>
      </c>
      <c r="I93" s="85">
        <v>289</v>
      </c>
    </row>
    <row r="94" spans="1:9" x14ac:dyDescent="0.45">
      <c r="A94" s="112" t="s">
        <v>134</v>
      </c>
      <c r="B94" s="112" t="s">
        <v>168</v>
      </c>
      <c r="C94" s="154" t="s">
        <v>400</v>
      </c>
      <c r="D94" s="113" t="s">
        <v>1</v>
      </c>
      <c r="E94" s="115" t="s">
        <v>170</v>
      </c>
      <c r="F94" s="152">
        <v>5904083311280</v>
      </c>
      <c r="G94" s="118" t="str">
        <f t="shared" si="3"/>
        <v>long sleeve jersey, STAGE, black / blue, S</v>
      </c>
      <c r="H94" s="60">
        <f>Preorder_2024!G44</f>
        <v>0</v>
      </c>
      <c r="I94" s="85">
        <v>289</v>
      </c>
    </row>
    <row r="95" spans="1:9" x14ac:dyDescent="0.45">
      <c r="A95" s="112" t="s">
        <v>134</v>
      </c>
      <c r="B95" s="112" t="s">
        <v>168</v>
      </c>
      <c r="C95" s="154" t="s">
        <v>400</v>
      </c>
      <c r="D95" s="113" t="s">
        <v>2</v>
      </c>
      <c r="E95" s="115" t="s">
        <v>171</v>
      </c>
      <c r="F95" s="152">
        <v>5904083311297</v>
      </c>
      <c r="G95" s="118" t="str">
        <f t="shared" si="3"/>
        <v>long sleeve jersey, STAGE, black / blue, M</v>
      </c>
      <c r="H95" s="60">
        <f>Preorder_2024!H44</f>
        <v>0</v>
      </c>
      <c r="I95" s="85">
        <v>289</v>
      </c>
    </row>
    <row r="96" spans="1:9" x14ac:dyDescent="0.45">
      <c r="A96" s="112" t="s">
        <v>134</v>
      </c>
      <c r="B96" s="112" t="s">
        <v>168</v>
      </c>
      <c r="C96" s="154" t="s">
        <v>400</v>
      </c>
      <c r="D96" s="113" t="s">
        <v>3</v>
      </c>
      <c r="E96" s="115" t="s">
        <v>172</v>
      </c>
      <c r="F96" s="152">
        <v>5904083311303</v>
      </c>
      <c r="G96" s="118" t="str">
        <f t="shared" si="3"/>
        <v>long sleeve jersey, STAGE, black / blue, L</v>
      </c>
      <c r="H96" s="60">
        <f>Preorder_2024!I44</f>
        <v>0</v>
      </c>
      <c r="I96" s="85">
        <v>289</v>
      </c>
    </row>
    <row r="97" spans="1:9" x14ac:dyDescent="0.45">
      <c r="A97" s="112" t="s">
        <v>134</v>
      </c>
      <c r="B97" s="112" t="s">
        <v>168</v>
      </c>
      <c r="C97" s="154" t="s">
        <v>400</v>
      </c>
      <c r="D97" s="113" t="s">
        <v>4</v>
      </c>
      <c r="E97" s="115" t="s">
        <v>173</v>
      </c>
      <c r="F97" s="152">
        <v>5904083311310</v>
      </c>
      <c r="G97" s="118" t="str">
        <f t="shared" si="3"/>
        <v>long sleeve jersey, STAGE, black / blue, XL</v>
      </c>
      <c r="H97" s="60">
        <f>Preorder_2024!J44</f>
        <v>0</v>
      </c>
      <c r="I97" s="85">
        <v>289</v>
      </c>
    </row>
    <row r="98" spans="1:9" x14ac:dyDescent="0.45">
      <c r="A98" s="112" t="s">
        <v>134</v>
      </c>
      <c r="B98" s="112" t="s">
        <v>168</v>
      </c>
      <c r="C98" s="154" t="s">
        <v>400</v>
      </c>
      <c r="D98" s="113" t="s">
        <v>7</v>
      </c>
      <c r="E98" s="115" t="s">
        <v>174</v>
      </c>
      <c r="F98" s="152">
        <v>5904083311327</v>
      </c>
      <c r="G98" s="118" t="str">
        <f t="shared" si="3"/>
        <v>long sleeve jersey, STAGE, black / blue, XXL</v>
      </c>
      <c r="H98" s="60">
        <f>Preorder_2024!K44</f>
        <v>0</v>
      </c>
      <c r="I98" s="85">
        <v>289</v>
      </c>
    </row>
    <row r="99" spans="1:9" x14ac:dyDescent="0.45">
      <c r="A99" s="112" t="s">
        <v>134</v>
      </c>
      <c r="B99" s="112" t="s">
        <v>168</v>
      </c>
      <c r="C99" s="154" t="s">
        <v>382</v>
      </c>
      <c r="D99" s="113" t="s">
        <v>11</v>
      </c>
      <c r="E99" s="115" t="s">
        <v>175</v>
      </c>
      <c r="F99" s="152">
        <v>5904083311334</v>
      </c>
      <c r="G99" s="118" t="str">
        <f t="shared" si="3"/>
        <v>long sleeve jersey, STAGE, black / red, XS</v>
      </c>
      <c r="H99" s="60">
        <f>Preorder_2024!F45</f>
        <v>0</v>
      </c>
      <c r="I99" s="85">
        <v>289</v>
      </c>
    </row>
    <row r="100" spans="1:9" x14ac:dyDescent="0.45">
      <c r="A100" s="112" t="s">
        <v>134</v>
      </c>
      <c r="B100" s="112" t="s">
        <v>168</v>
      </c>
      <c r="C100" s="154" t="s">
        <v>382</v>
      </c>
      <c r="D100" s="113" t="s">
        <v>1</v>
      </c>
      <c r="E100" s="115" t="s">
        <v>176</v>
      </c>
      <c r="F100" s="152">
        <v>5904083311341</v>
      </c>
      <c r="G100" s="118" t="str">
        <f t="shared" si="3"/>
        <v>long sleeve jersey, STAGE, black / red, S</v>
      </c>
      <c r="H100" s="60">
        <f>Preorder_2024!G45</f>
        <v>0</v>
      </c>
      <c r="I100" s="85">
        <v>289</v>
      </c>
    </row>
    <row r="101" spans="1:9" x14ac:dyDescent="0.45">
      <c r="A101" s="112" t="s">
        <v>134</v>
      </c>
      <c r="B101" s="112" t="s">
        <v>168</v>
      </c>
      <c r="C101" s="154" t="s">
        <v>382</v>
      </c>
      <c r="D101" s="113" t="s">
        <v>2</v>
      </c>
      <c r="E101" s="115" t="s">
        <v>177</v>
      </c>
      <c r="F101" s="152">
        <v>5904083311358</v>
      </c>
      <c r="G101" s="118" t="str">
        <f t="shared" si="3"/>
        <v>long sleeve jersey, STAGE, black / red, M</v>
      </c>
      <c r="H101" s="60">
        <f>Preorder_2024!H45</f>
        <v>0</v>
      </c>
      <c r="I101" s="85">
        <v>289</v>
      </c>
    </row>
    <row r="102" spans="1:9" x14ac:dyDescent="0.45">
      <c r="A102" s="112" t="s">
        <v>134</v>
      </c>
      <c r="B102" s="112" t="s">
        <v>168</v>
      </c>
      <c r="C102" s="154" t="s">
        <v>382</v>
      </c>
      <c r="D102" s="113" t="s">
        <v>3</v>
      </c>
      <c r="E102" s="115" t="s">
        <v>178</v>
      </c>
      <c r="F102" s="152">
        <v>5904083311365</v>
      </c>
      <c r="G102" s="118" t="str">
        <f t="shared" si="3"/>
        <v>long sleeve jersey, STAGE, black / red, L</v>
      </c>
      <c r="H102" s="60">
        <f>Preorder_2024!I45</f>
        <v>0</v>
      </c>
      <c r="I102" s="85">
        <v>289</v>
      </c>
    </row>
    <row r="103" spans="1:9" x14ac:dyDescent="0.45">
      <c r="A103" s="112" t="s">
        <v>134</v>
      </c>
      <c r="B103" s="112" t="s">
        <v>168</v>
      </c>
      <c r="C103" s="154" t="s">
        <v>382</v>
      </c>
      <c r="D103" s="113" t="s">
        <v>4</v>
      </c>
      <c r="E103" s="115" t="s">
        <v>179</v>
      </c>
      <c r="F103" s="152">
        <v>5904083311372</v>
      </c>
      <c r="G103" s="118" t="str">
        <f t="shared" si="3"/>
        <v>long sleeve jersey, STAGE, black / red, XL</v>
      </c>
      <c r="H103" s="60">
        <f>Preorder_2024!J45</f>
        <v>0</v>
      </c>
      <c r="I103" s="85">
        <v>289</v>
      </c>
    </row>
    <row r="104" spans="1:9" x14ac:dyDescent="0.45">
      <c r="A104" s="112" t="s">
        <v>134</v>
      </c>
      <c r="B104" s="112" t="s">
        <v>168</v>
      </c>
      <c r="C104" s="154" t="s">
        <v>382</v>
      </c>
      <c r="D104" s="113" t="s">
        <v>7</v>
      </c>
      <c r="E104" s="115" t="s">
        <v>180</v>
      </c>
      <c r="F104" s="152">
        <v>5904083311389</v>
      </c>
      <c r="G104" s="118" t="str">
        <f t="shared" si="3"/>
        <v>long sleeve jersey, STAGE, black / red, XXL</v>
      </c>
      <c r="H104" s="60">
        <f>Preorder_2024!K45</f>
        <v>0</v>
      </c>
      <c r="I104" s="85">
        <v>289</v>
      </c>
    </row>
    <row r="105" spans="1:9" x14ac:dyDescent="0.45">
      <c r="A105" s="154" t="s">
        <v>187</v>
      </c>
      <c r="B105" s="112" t="s">
        <v>188</v>
      </c>
      <c r="C105" s="154" t="s">
        <v>436</v>
      </c>
      <c r="D105" s="113" t="s">
        <v>11</v>
      </c>
      <c r="E105" s="152" t="s">
        <v>189</v>
      </c>
      <c r="F105" s="115">
        <v>5902188026764</v>
      </c>
      <c r="G105" s="118" t="str">
        <f t="shared" si="3"/>
        <v>long sleeve v-neck jersey, EVO RACE, black / white, XS</v>
      </c>
      <c r="H105" s="60">
        <f>Preorder_2024!F46</f>
        <v>0</v>
      </c>
      <c r="I105" s="85">
        <v>289</v>
      </c>
    </row>
    <row r="106" spans="1:9" x14ac:dyDescent="0.45">
      <c r="A106" s="154" t="s">
        <v>187</v>
      </c>
      <c r="B106" s="112" t="s">
        <v>188</v>
      </c>
      <c r="C106" s="154" t="s">
        <v>436</v>
      </c>
      <c r="D106" s="113" t="s">
        <v>1</v>
      </c>
      <c r="E106" s="152" t="s">
        <v>190</v>
      </c>
      <c r="F106" s="115">
        <v>5902188026771</v>
      </c>
      <c r="G106" s="118" t="str">
        <f t="shared" si="3"/>
        <v>long sleeve v-neck jersey, EVO RACE, black / white, S</v>
      </c>
      <c r="H106" s="60">
        <f>Preorder_2024!G46</f>
        <v>0</v>
      </c>
      <c r="I106" s="85">
        <v>289</v>
      </c>
    </row>
    <row r="107" spans="1:9" x14ac:dyDescent="0.45">
      <c r="A107" s="154" t="s">
        <v>187</v>
      </c>
      <c r="B107" s="112" t="s">
        <v>188</v>
      </c>
      <c r="C107" s="154" t="s">
        <v>436</v>
      </c>
      <c r="D107" s="113" t="s">
        <v>2</v>
      </c>
      <c r="E107" s="152" t="s">
        <v>191</v>
      </c>
      <c r="F107" s="115">
        <v>5902188026788</v>
      </c>
      <c r="G107" s="118" t="str">
        <f t="shared" si="3"/>
        <v>long sleeve v-neck jersey, EVO RACE, black / white, M</v>
      </c>
      <c r="H107" s="60">
        <f>Preorder_2024!H46</f>
        <v>0</v>
      </c>
      <c r="I107" s="85">
        <v>289</v>
      </c>
    </row>
    <row r="108" spans="1:9" x14ac:dyDescent="0.45">
      <c r="A108" s="154" t="s">
        <v>187</v>
      </c>
      <c r="B108" s="112" t="s">
        <v>188</v>
      </c>
      <c r="C108" s="154" t="s">
        <v>436</v>
      </c>
      <c r="D108" s="113" t="s">
        <v>3</v>
      </c>
      <c r="E108" s="152" t="s">
        <v>192</v>
      </c>
      <c r="F108" s="115">
        <v>5902188026795</v>
      </c>
      <c r="G108" s="118" t="str">
        <f t="shared" si="3"/>
        <v>long sleeve v-neck jersey, EVO RACE, black / white, L</v>
      </c>
      <c r="H108" s="60">
        <f>Preorder_2024!I46</f>
        <v>0</v>
      </c>
      <c r="I108" s="85">
        <v>289</v>
      </c>
    </row>
    <row r="109" spans="1:9" x14ac:dyDescent="0.45">
      <c r="A109" s="154" t="s">
        <v>187</v>
      </c>
      <c r="B109" s="112" t="s">
        <v>188</v>
      </c>
      <c r="C109" s="154" t="s">
        <v>436</v>
      </c>
      <c r="D109" s="113" t="s">
        <v>4</v>
      </c>
      <c r="E109" s="152" t="s">
        <v>193</v>
      </c>
      <c r="F109" s="115">
        <v>5902188026801</v>
      </c>
      <c r="G109" s="118" t="str">
        <f t="shared" si="3"/>
        <v>long sleeve v-neck jersey, EVO RACE, black / white, XL</v>
      </c>
      <c r="H109" s="60">
        <f>Preorder_2024!J46</f>
        <v>0</v>
      </c>
      <c r="I109" s="85">
        <v>289</v>
      </c>
    </row>
    <row r="110" spans="1:9" x14ac:dyDescent="0.45">
      <c r="A110" s="154" t="s">
        <v>187</v>
      </c>
      <c r="B110" s="112" t="s">
        <v>188</v>
      </c>
      <c r="C110" s="154" t="s">
        <v>436</v>
      </c>
      <c r="D110" s="113" t="s">
        <v>7</v>
      </c>
      <c r="E110" s="152" t="s">
        <v>194</v>
      </c>
      <c r="F110" s="115">
        <v>5902188026818</v>
      </c>
      <c r="G110" s="118" t="str">
        <f t="shared" si="3"/>
        <v>long sleeve v-neck jersey, EVO RACE, black / white, XXL</v>
      </c>
      <c r="H110" s="60">
        <f>Preorder_2024!K46</f>
        <v>0</v>
      </c>
      <c r="I110" s="85">
        <v>289</v>
      </c>
    </row>
    <row r="111" spans="1:9" x14ac:dyDescent="0.45">
      <c r="A111" s="156" t="s">
        <v>187</v>
      </c>
      <c r="B111" s="146" t="s">
        <v>188</v>
      </c>
      <c r="C111" s="156" t="s">
        <v>607</v>
      </c>
      <c r="D111" s="147" t="s">
        <v>11</v>
      </c>
      <c r="E111" s="148" t="s">
        <v>608</v>
      </c>
      <c r="F111" s="149">
        <v>5904083314847</v>
      </c>
      <c r="G111" s="153" t="str">
        <f t="shared" si="3"/>
        <v>long sleeve v-neck jersey, EVO RACE, grey, XS</v>
      </c>
      <c r="H111" s="60">
        <f>Preorder_2024!F47</f>
        <v>0</v>
      </c>
      <c r="I111" s="85">
        <v>289</v>
      </c>
    </row>
    <row r="112" spans="1:9" x14ac:dyDescent="0.45">
      <c r="A112" s="156" t="s">
        <v>187</v>
      </c>
      <c r="B112" s="146" t="s">
        <v>188</v>
      </c>
      <c r="C112" s="156" t="s">
        <v>607</v>
      </c>
      <c r="D112" s="147" t="s">
        <v>1</v>
      </c>
      <c r="E112" s="148" t="s">
        <v>609</v>
      </c>
      <c r="F112" s="149">
        <v>5904083314854</v>
      </c>
      <c r="G112" s="153" t="str">
        <f t="shared" si="3"/>
        <v>long sleeve v-neck jersey, EVO RACE, grey, S</v>
      </c>
      <c r="H112" s="60">
        <f>Preorder_2024!G47</f>
        <v>0</v>
      </c>
      <c r="I112" s="85">
        <v>289</v>
      </c>
    </row>
    <row r="113" spans="1:9" x14ac:dyDescent="0.45">
      <c r="A113" s="156" t="s">
        <v>187</v>
      </c>
      <c r="B113" s="146" t="s">
        <v>188</v>
      </c>
      <c r="C113" s="156" t="s">
        <v>607</v>
      </c>
      <c r="D113" s="147" t="s">
        <v>2</v>
      </c>
      <c r="E113" s="148" t="s">
        <v>610</v>
      </c>
      <c r="F113" s="149">
        <v>5904083314861</v>
      </c>
      <c r="G113" s="153" t="str">
        <f t="shared" si="3"/>
        <v>long sleeve v-neck jersey, EVO RACE, grey, M</v>
      </c>
      <c r="H113" s="60">
        <f>Preorder_2024!H47</f>
        <v>0</v>
      </c>
      <c r="I113" s="85">
        <v>289</v>
      </c>
    </row>
    <row r="114" spans="1:9" x14ac:dyDescent="0.45">
      <c r="A114" s="156" t="s">
        <v>187</v>
      </c>
      <c r="B114" s="146" t="s">
        <v>188</v>
      </c>
      <c r="C114" s="156" t="s">
        <v>607</v>
      </c>
      <c r="D114" s="147" t="s">
        <v>3</v>
      </c>
      <c r="E114" s="148" t="s">
        <v>611</v>
      </c>
      <c r="F114" s="149">
        <v>5904083314878</v>
      </c>
      <c r="G114" s="153" t="str">
        <f t="shared" si="3"/>
        <v>long sleeve v-neck jersey, EVO RACE, grey, L</v>
      </c>
      <c r="H114" s="60">
        <f>Preorder_2024!I47</f>
        <v>0</v>
      </c>
      <c r="I114" s="85">
        <v>289</v>
      </c>
    </row>
    <row r="115" spans="1:9" x14ac:dyDescent="0.45">
      <c r="A115" s="156" t="s">
        <v>187</v>
      </c>
      <c r="B115" s="146" t="s">
        <v>188</v>
      </c>
      <c r="C115" s="156" t="s">
        <v>607</v>
      </c>
      <c r="D115" s="147" t="s">
        <v>4</v>
      </c>
      <c r="E115" s="148" t="s">
        <v>612</v>
      </c>
      <c r="F115" s="149">
        <v>5904083314885</v>
      </c>
      <c r="G115" s="153" t="str">
        <f t="shared" si="3"/>
        <v>long sleeve v-neck jersey, EVO RACE, grey, XL</v>
      </c>
      <c r="H115" s="60">
        <f>Preorder_2024!J47</f>
        <v>0</v>
      </c>
      <c r="I115" s="85">
        <v>289</v>
      </c>
    </row>
    <row r="116" spans="1:9" x14ac:dyDescent="0.45">
      <c r="A116" s="156" t="s">
        <v>187</v>
      </c>
      <c r="B116" s="146" t="s">
        <v>188</v>
      </c>
      <c r="C116" s="156" t="s">
        <v>607</v>
      </c>
      <c r="D116" s="147" t="s">
        <v>7</v>
      </c>
      <c r="E116" s="148" t="s">
        <v>613</v>
      </c>
      <c r="F116" s="149">
        <v>5904083314892</v>
      </c>
      <c r="G116" s="153" t="str">
        <f t="shared" si="3"/>
        <v>long sleeve v-neck jersey, EVO RACE, grey, XXL</v>
      </c>
      <c r="H116" s="60">
        <f>Preorder_2024!K47</f>
        <v>0</v>
      </c>
      <c r="I116" s="85">
        <v>289</v>
      </c>
    </row>
    <row r="117" spans="1:9" x14ac:dyDescent="0.45">
      <c r="A117" s="154" t="s">
        <v>187</v>
      </c>
      <c r="B117" s="112" t="s">
        <v>188</v>
      </c>
      <c r="C117" s="154" t="s">
        <v>393</v>
      </c>
      <c r="D117" s="113" t="s">
        <v>11</v>
      </c>
      <c r="E117" s="150" t="s">
        <v>437</v>
      </c>
      <c r="F117" s="151">
        <v>5904083313161</v>
      </c>
      <c r="G117" s="118" t="str">
        <f t="shared" si="3"/>
        <v>long sleeve v-neck jersey, EVO RACE, black / orange, XS</v>
      </c>
      <c r="H117" s="60">
        <f>Preorder_2024!F48</f>
        <v>0</v>
      </c>
      <c r="I117" s="85">
        <v>289</v>
      </c>
    </row>
    <row r="118" spans="1:9" x14ac:dyDescent="0.45">
      <c r="A118" s="154" t="s">
        <v>187</v>
      </c>
      <c r="B118" s="112" t="s">
        <v>188</v>
      </c>
      <c r="C118" s="154" t="s">
        <v>393</v>
      </c>
      <c r="D118" s="113" t="s">
        <v>1</v>
      </c>
      <c r="E118" s="150" t="s">
        <v>438</v>
      </c>
      <c r="F118" s="151">
        <v>5904083313178</v>
      </c>
      <c r="G118" s="118" t="str">
        <f t="shared" si="3"/>
        <v>long sleeve v-neck jersey, EVO RACE, black / orange, S</v>
      </c>
      <c r="H118" s="60">
        <f>Preorder_2024!G48</f>
        <v>0</v>
      </c>
      <c r="I118" s="85">
        <v>289</v>
      </c>
    </row>
    <row r="119" spans="1:9" x14ac:dyDescent="0.45">
      <c r="A119" s="154" t="s">
        <v>187</v>
      </c>
      <c r="B119" s="112" t="s">
        <v>188</v>
      </c>
      <c r="C119" s="154" t="s">
        <v>393</v>
      </c>
      <c r="D119" s="113" t="s">
        <v>2</v>
      </c>
      <c r="E119" s="150" t="s">
        <v>439</v>
      </c>
      <c r="F119" s="151">
        <v>5904083313185</v>
      </c>
      <c r="G119" s="118" t="str">
        <f t="shared" si="3"/>
        <v>long sleeve v-neck jersey, EVO RACE, black / orange, M</v>
      </c>
      <c r="H119" s="60">
        <f>Preorder_2024!H48</f>
        <v>0</v>
      </c>
      <c r="I119" s="85">
        <v>289</v>
      </c>
    </row>
    <row r="120" spans="1:9" x14ac:dyDescent="0.45">
      <c r="A120" s="154" t="s">
        <v>187</v>
      </c>
      <c r="B120" s="112" t="s">
        <v>188</v>
      </c>
      <c r="C120" s="154" t="s">
        <v>393</v>
      </c>
      <c r="D120" s="113" t="s">
        <v>3</v>
      </c>
      <c r="E120" s="150" t="s">
        <v>440</v>
      </c>
      <c r="F120" s="151">
        <v>5904083313192</v>
      </c>
      <c r="G120" s="118" t="str">
        <f t="shared" si="3"/>
        <v>long sleeve v-neck jersey, EVO RACE, black / orange, L</v>
      </c>
      <c r="H120" s="60">
        <f>Preorder_2024!I48</f>
        <v>0</v>
      </c>
      <c r="I120" s="85">
        <v>289</v>
      </c>
    </row>
    <row r="121" spans="1:9" x14ac:dyDescent="0.45">
      <c r="A121" s="154" t="s">
        <v>187</v>
      </c>
      <c r="B121" s="112" t="s">
        <v>188</v>
      </c>
      <c r="C121" s="154" t="s">
        <v>393</v>
      </c>
      <c r="D121" s="113" t="s">
        <v>4</v>
      </c>
      <c r="E121" s="150" t="s">
        <v>441</v>
      </c>
      <c r="F121" s="151">
        <v>5904083313208</v>
      </c>
      <c r="G121" s="118" t="str">
        <f t="shared" si="3"/>
        <v>long sleeve v-neck jersey, EVO RACE, black / orange, XL</v>
      </c>
      <c r="H121" s="60">
        <f>Preorder_2024!J48</f>
        <v>0</v>
      </c>
      <c r="I121" s="85">
        <v>289</v>
      </c>
    </row>
    <row r="122" spans="1:9" x14ac:dyDescent="0.45">
      <c r="A122" s="154" t="s">
        <v>187</v>
      </c>
      <c r="B122" s="112" t="s">
        <v>188</v>
      </c>
      <c r="C122" s="154" t="s">
        <v>393</v>
      </c>
      <c r="D122" s="113" t="s">
        <v>7</v>
      </c>
      <c r="E122" s="150" t="s">
        <v>442</v>
      </c>
      <c r="F122" s="151">
        <v>5904083313215</v>
      </c>
      <c r="G122" s="118" t="str">
        <f t="shared" si="3"/>
        <v>long sleeve v-neck jersey, EVO RACE, black / orange, XXL</v>
      </c>
      <c r="H122" s="60">
        <f>Preorder_2024!K48</f>
        <v>0</v>
      </c>
      <c r="I122" s="85">
        <v>289</v>
      </c>
    </row>
    <row r="123" spans="1:9" x14ac:dyDescent="0.45">
      <c r="A123" s="146" t="s">
        <v>134</v>
      </c>
      <c r="B123" s="146" t="s">
        <v>706</v>
      </c>
      <c r="C123" s="146" t="s">
        <v>383</v>
      </c>
      <c r="D123" s="147" t="s">
        <v>11</v>
      </c>
      <c r="E123" s="148" t="s">
        <v>614</v>
      </c>
      <c r="F123" s="149">
        <v>5904083314304</v>
      </c>
      <c r="G123" s="153" t="str">
        <f t="shared" si="3"/>
        <v>long sleeve jersey, PODIUM, black, XS</v>
      </c>
      <c r="H123" s="60">
        <f>Preorder_2024!F49</f>
        <v>0</v>
      </c>
      <c r="I123" s="85">
        <v>289</v>
      </c>
    </row>
    <row r="124" spans="1:9" x14ac:dyDescent="0.45">
      <c r="A124" s="146" t="s">
        <v>134</v>
      </c>
      <c r="B124" s="146" t="s">
        <v>706</v>
      </c>
      <c r="C124" s="146" t="s">
        <v>383</v>
      </c>
      <c r="D124" s="147" t="s">
        <v>1</v>
      </c>
      <c r="E124" s="148" t="s">
        <v>615</v>
      </c>
      <c r="F124" s="149">
        <v>5904083314311</v>
      </c>
      <c r="G124" s="153" t="str">
        <f t="shared" si="3"/>
        <v>long sleeve jersey, PODIUM, black, S</v>
      </c>
      <c r="H124" s="60">
        <f>Preorder_2024!G49</f>
        <v>0</v>
      </c>
      <c r="I124" s="85">
        <v>289</v>
      </c>
    </row>
    <row r="125" spans="1:9" x14ac:dyDescent="0.45">
      <c r="A125" s="146" t="s">
        <v>134</v>
      </c>
      <c r="B125" s="146" t="s">
        <v>706</v>
      </c>
      <c r="C125" s="146" t="s">
        <v>383</v>
      </c>
      <c r="D125" s="147" t="s">
        <v>2</v>
      </c>
      <c r="E125" s="148" t="s">
        <v>616</v>
      </c>
      <c r="F125" s="149">
        <v>5904083314328</v>
      </c>
      <c r="G125" s="153" t="str">
        <f t="shared" si="3"/>
        <v>long sleeve jersey, PODIUM, black, M</v>
      </c>
      <c r="H125" s="60">
        <f>Preorder_2024!H49</f>
        <v>0</v>
      </c>
      <c r="I125" s="85">
        <v>289</v>
      </c>
    </row>
    <row r="126" spans="1:9" x14ac:dyDescent="0.45">
      <c r="A126" s="146" t="s">
        <v>134</v>
      </c>
      <c r="B126" s="146" t="s">
        <v>706</v>
      </c>
      <c r="C126" s="146" t="s">
        <v>383</v>
      </c>
      <c r="D126" s="147" t="s">
        <v>3</v>
      </c>
      <c r="E126" s="148" t="s">
        <v>617</v>
      </c>
      <c r="F126" s="149">
        <v>5904083314335</v>
      </c>
      <c r="G126" s="153" t="str">
        <f t="shared" si="3"/>
        <v>long sleeve jersey, PODIUM, black, L</v>
      </c>
      <c r="H126" s="60">
        <f>Preorder_2024!I49</f>
        <v>0</v>
      </c>
      <c r="I126" s="85">
        <v>289</v>
      </c>
    </row>
    <row r="127" spans="1:9" x14ac:dyDescent="0.45">
      <c r="A127" s="146" t="s">
        <v>134</v>
      </c>
      <c r="B127" s="146" t="s">
        <v>706</v>
      </c>
      <c r="C127" s="146" t="s">
        <v>383</v>
      </c>
      <c r="D127" s="147" t="s">
        <v>4</v>
      </c>
      <c r="E127" s="148" t="s">
        <v>618</v>
      </c>
      <c r="F127" s="149">
        <v>5904083314342</v>
      </c>
      <c r="G127" s="153" t="str">
        <f t="shared" si="3"/>
        <v>long sleeve jersey, PODIUM, black, XL</v>
      </c>
      <c r="H127" s="110">
        <f>Preorder_2024!J49</f>
        <v>0</v>
      </c>
      <c r="I127" s="85">
        <v>289</v>
      </c>
    </row>
    <row r="128" spans="1:9" x14ac:dyDescent="0.45">
      <c r="A128" s="146" t="s">
        <v>134</v>
      </c>
      <c r="B128" s="146" t="s">
        <v>706</v>
      </c>
      <c r="C128" s="146" t="s">
        <v>383</v>
      </c>
      <c r="D128" s="147" t="s">
        <v>7</v>
      </c>
      <c r="E128" s="148" t="s">
        <v>619</v>
      </c>
      <c r="F128" s="149">
        <v>5904083314359</v>
      </c>
      <c r="G128" s="153" t="str">
        <f t="shared" si="3"/>
        <v>long sleeve jersey, PODIUM, black, XXL</v>
      </c>
      <c r="H128" s="110">
        <f>Preorder_2024!K49</f>
        <v>0</v>
      </c>
      <c r="I128" s="85">
        <v>289</v>
      </c>
    </row>
    <row r="129" spans="1:9" ht="14.35" x14ac:dyDescent="0.5">
      <c r="A129" s="146" t="s">
        <v>134</v>
      </c>
      <c r="B129" s="146" t="s">
        <v>706</v>
      </c>
      <c r="C129" s="146" t="s">
        <v>375</v>
      </c>
      <c r="D129" s="147" t="s">
        <v>11</v>
      </c>
      <c r="E129" s="148" t="s">
        <v>620</v>
      </c>
      <c r="F129" s="149">
        <v>5904083314366</v>
      </c>
      <c r="G129" s="153" t="str">
        <f t="shared" si="3"/>
        <v>long sleeve jersey, PODIUM, white, XS</v>
      </c>
      <c r="H129" s="111">
        <f>Preorder_2024!F50</f>
        <v>0</v>
      </c>
      <c r="I129" s="85">
        <v>289</v>
      </c>
    </row>
    <row r="130" spans="1:9" ht="14.35" x14ac:dyDescent="0.5">
      <c r="A130" s="146" t="s">
        <v>134</v>
      </c>
      <c r="B130" s="146" t="s">
        <v>706</v>
      </c>
      <c r="C130" s="146" t="s">
        <v>375</v>
      </c>
      <c r="D130" s="147" t="s">
        <v>1</v>
      </c>
      <c r="E130" s="148" t="s">
        <v>621</v>
      </c>
      <c r="F130" s="149">
        <v>5904083314373</v>
      </c>
      <c r="G130" s="153" t="str">
        <f t="shared" si="3"/>
        <v>long sleeve jersey, PODIUM, white, S</v>
      </c>
      <c r="H130" s="111">
        <f>Preorder_2024!G50</f>
        <v>0</v>
      </c>
      <c r="I130" s="85">
        <v>289</v>
      </c>
    </row>
    <row r="131" spans="1:9" ht="14.35" x14ac:dyDescent="0.5">
      <c r="A131" s="146" t="s">
        <v>134</v>
      </c>
      <c r="B131" s="146" t="s">
        <v>706</v>
      </c>
      <c r="C131" s="146" t="s">
        <v>375</v>
      </c>
      <c r="D131" s="147" t="s">
        <v>2</v>
      </c>
      <c r="E131" s="148" t="s">
        <v>622</v>
      </c>
      <c r="F131" s="149">
        <v>5904083314380</v>
      </c>
      <c r="G131" s="153" t="str">
        <f t="shared" si="3"/>
        <v>long sleeve jersey, PODIUM, white, M</v>
      </c>
      <c r="H131" s="111">
        <f>Preorder_2024!H50</f>
        <v>0</v>
      </c>
      <c r="I131" s="85">
        <v>289</v>
      </c>
    </row>
    <row r="132" spans="1:9" ht="14.35" x14ac:dyDescent="0.5">
      <c r="A132" s="146" t="s">
        <v>134</v>
      </c>
      <c r="B132" s="146" t="s">
        <v>706</v>
      </c>
      <c r="C132" s="146" t="s">
        <v>375</v>
      </c>
      <c r="D132" s="147" t="s">
        <v>3</v>
      </c>
      <c r="E132" s="148" t="s">
        <v>623</v>
      </c>
      <c r="F132" s="149">
        <v>5904083314397</v>
      </c>
      <c r="G132" s="153" t="str">
        <f t="shared" si="3"/>
        <v>long sleeve jersey, PODIUM, white, L</v>
      </c>
      <c r="H132" s="111">
        <f>Preorder_2024!I50</f>
        <v>0</v>
      </c>
      <c r="I132" s="85">
        <v>289</v>
      </c>
    </row>
    <row r="133" spans="1:9" ht="14.35" x14ac:dyDescent="0.5">
      <c r="A133" s="146" t="s">
        <v>134</v>
      </c>
      <c r="B133" s="146" t="s">
        <v>706</v>
      </c>
      <c r="C133" s="146" t="s">
        <v>375</v>
      </c>
      <c r="D133" s="147" t="s">
        <v>4</v>
      </c>
      <c r="E133" s="148" t="s">
        <v>624</v>
      </c>
      <c r="F133" s="149">
        <v>5904083314403</v>
      </c>
      <c r="G133" s="153" t="str">
        <f t="shared" si="3"/>
        <v>long sleeve jersey, PODIUM, white, XL</v>
      </c>
      <c r="H133" s="111">
        <f>Preorder_2024!J50</f>
        <v>0</v>
      </c>
      <c r="I133" s="85">
        <v>289</v>
      </c>
    </row>
    <row r="134" spans="1:9" ht="14.35" x14ac:dyDescent="0.5">
      <c r="A134" s="146" t="s">
        <v>134</v>
      </c>
      <c r="B134" s="146" t="s">
        <v>706</v>
      </c>
      <c r="C134" s="146" t="s">
        <v>375</v>
      </c>
      <c r="D134" s="147" t="s">
        <v>7</v>
      </c>
      <c r="E134" s="148" t="s">
        <v>625</v>
      </c>
      <c r="F134" s="149">
        <v>5904083314410</v>
      </c>
      <c r="G134" s="153" t="str">
        <f t="shared" si="3"/>
        <v>long sleeve jersey, PODIUM, white, XXL</v>
      </c>
      <c r="H134" s="111">
        <f>Preorder_2024!K50</f>
        <v>0</v>
      </c>
      <c r="I134" s="85">
        <v>289</v>
      </c>
    </row>
    <row r="135" spans="1:9" ht="14.35" x14ac:dyDescent="0.5">
      <c r="A135" s="146" t="s">
        <v>134</v>
      </c>
      <c r="B135" s="146" t="s">
        <v>706</v>
      </c>
      <c r="C135" s="146" t="s">
        <v>408</v>
      </c>
      <c r="D135" s="147" t="s">
        <v>11</v>
      </c>
      <c r="E135" s="148" t="s">
        <v>626</v>
      </c>
      <c r="F135" s="149">
        <v>5904083314427</v>
      </c>
      <c r="G135" s="153" t="str">
        <f t="shared" si="3"/>
        <v>long sleeve jersey, PODIUM, yellow, XS</v>
      </c>
      <c r="H135" s="111">
        <f>Preorder_2024!F51</f>
        <v>0</v>
      </c>
      <c r="I135" s="85">
        <v>289</v>
      </c>
    </row>
    <row r="136" spans="1:9" ht="14.35" x14ac:dyDescent="0.5">
      <c r="A136" s="146" t="s">
        <v>134</v>
      </c>
      <c r="B136" s="146" t="s">
        <v>706</v>
      </c>
      <c r="C136" s="146" t="s">
        <v>408</v>
      </c>
      <c r="D136" s="147" t="s">
        <v>1</v>
      </c>
      <c r="E136" s="148" t="s">
        <v>627</v>
      </c>
      <c r="F136" s="149">
        <v>5904083314434</v>
      </c>
      <c r="G136" s="153" t="str">
        <f t="shared" si="3"/>
        <v>long sleeve jersey, PODIUM, yellow, S</v>
      </c>
      <c r="H136" s="111">
        <f>Preorder_2024!G51</f>
        <v>0</v>
      </c>
      <c r="I136" s="85">
        <v>289</v>
      </c>
    </row>
    <row r="137" spans="1:9" ht="14.35" x14ac:dyDescent="0.5">
      <c r="A137" s="146" t="s">
        <v>134</v>
      </c>
      <c r="B137" s="146" t="s">
        <v>706</v>
      </c>
      <c r="C137" s="146" t="s">
        <v>408</v>
      </c>
      <c r="D137" s="147" t="s">
        <v>2</v>
      </c>
      <c r="E137" s="148" t="s">
        <v>628</v>
      </c>
      <c r="F137" s="149">
        <v>5904083314441</v>
      </c>
      <c r="G137" s="153" t="str">
        <f t="shared" si="3"/>
        <v>long sleeve jersey, PODIUM, yellow, M</v>
      </c>
      <c r="H137" s="111">
        <f>Preorder_2024!H51</f>
        <v>0</v>
      </c>
      <c r="I137" s="85">
        <v>289</v>
      </c>
    </row>
    <row r="138" spans="1:9" ht="14.35" x14ac:dyDescent="0.5">
      <c r="A138" s="146" t="s">
        <v>134</v>
      </c>
      <c r="B138" s="146" t="s">
        <v>706</v>
      </c>
      <c r="C138" s="146" t="s">
        <v>408</v>
      </c>
      <c r="D138" s="147" t="s">
        <v>3</v>
      </c>
      <c r="E138" s="148" t="s">
        <v>629</v>
      </c>
      <c r="F138" s="149">
        <v>5904083314458</v>
      </c>
      <c r="G138" s="153" t="str">
        <f t="shared" si="3"/>
        <v>long sleeve jersey, PODIUM, yellow, L</v>
      </c>
      <c r="H138" s="111">
        <f>Preorder_2024!I51</f>
        <v>0</v>
      </c>
      <c r="I138" s="85">
        <v>289</v>
      </c>
    </row>
    <row r="139" spans="1:9" ht="14.35" x14ac:dyDescent="0.5">
      <c r="A139" s="146" t="s">
        <v>134</v>
      </c>
      <c r="B139" s="146" t="s">
        <v>706</v>
      </c>
      <c r="C139" s="146" t="s">
        <v>408</v>
      </c>
      <c r="D139" s="147" t="s">
        <v>4</v>
      </c>
      <c r="E139" s="148" t="s">
        <v>630</v>
      </c>
      <c r="F139" s="149">
        <v>5904083314465</v>
      </c>
      <c r="G139" s="153" t="str">
        <f t="shared" si="3"/>
        <v>long sleeve jersey, PODIUM, yellow, XL</v>
      </c>
      <c r="H139" s="111">
        <f>Preorder_2024!J51</f>
        <v>0</v>
      </c>
      <c r="I139" s="85">
        <v>289</v>
      </c>
    </row>
    <row r="140" spans="1:9" ht="14.35" x14ac:dyDescent="0.5">
      <c r="A140" s="146" t="s">
        <v>134</v>
      </c>
      <c r="B140" s="146" t="s">
        <v>706</v>
      </c>
      <c r="C140" s="146" t="s">
        <v>408</v>
      </c>
      <c r="D140" s="147" t="s">
        <v>7</v>
      </c>
      <c r="E140" s="148" t="s">
        <v>631</v>
      </c>
      <c r="F140" s="149">
        <v>5904083314472</v>
      </c>
      <c r="G140" s="153" t="str">
        <f t="shared" si="3"/>
        <v>long sleeve jersey, PODIUM, yellow, XXL</v>
      </c>
      <c r="H140" s="111">
        <f>Preorder_2024!K51</f>
        <v>0</v>
      </c>
      <c r="I140" s="85">
        <v>289</v>
      </c>
    </row>
    <row r="141" spans="1:9" ht="14.35" x14ac:dyDescent="0.5">
      <c r="A141" s="112" t="s">
        <v>134</v>
      </c>
      <c r="B141" s="112" t="s">
        <v>154</v>
      </c>
      <c r="C141" s="112" t="s">
        <v>383</v>
      </c>
      <c r="D141" s="113" t="s">
        <v>11</v>
      </c>
      <c r="E141" s="115" t="s">
        <v>155</v>
      </c>
      <c r="F141" s="152">
        <v>5904083311150</v>
      </c>
      <c r="G141" s="118" t="str">
        <f t="shared" si="3"/>
        <v>long sleeve jersey, PARK LONG, black, XS</v>
      </c>
      <c r="H141" s="111">
        <f>Preorder_2024!F52</f>
        <v>0</v>
      </c>
      <c r="I141" s="85">
        <v>239</v>
      </c>
    </row>
    <row r="142" spans="1:9" ht="14.35" x14ac:dyDescent="0.5">
      <c r="A142" s="112" t="s">
        <v>134</v>
      </c>
      <c r="B142" s="112" t="s">
        <v>154</v>
      </c>
      <c r="C142" s="112" t="s">
        <v>383</v>
      </c>
      <c r="D142" s="113" t="s">
        <v>1</v>
      </c>
      <c r="E142" s="115" t="s">
        <v>156</v>
      </c>
      <c r="F142" s="152">
        <v>5904083311167</v>
      </c>
      <c r="G142" s="118" t="str">
        <f t="shared" si="3"/>
        <v>long sleeve jersey, PARK LONG, black, S</v>
      </c>
      <c r="H142" s="111">
        <f>Preorder_2024!G52</f>
        <v>0</v>
      </c>
      <c r="I142" s="85">
        <v>239</v>
      </c>
    </row>
    <row r="143" spans="1:9" ht="14.35" x14ac:dyDescent="0.5">
      <c r="A143" s="112" t="s">
        <v>134</v>
      </c>
      <c r="B143" s="112" t="s">
        <v>154</v>
      </c>
      <c r="C143" s="112" t="s">
        <v>383</v>
      </c>
      <c r="D143" s="113" t="s">
        <v>2</v>
      </c>
      <c r="E143" s="115" t="s">
        <v>157</v>
      </c>
      <c r="F143" s="152">
        <v>5904083311174</v>
      </c>
      <c r="G143" s="118" t="str">
        <f t="shared" si="3"/>
        <v>long sleeve jersey, PARK LONG, black, M</v>
      </c>
      <c r="H143" s="111">
        <f>Preorder_2024!H52</f>
        <v>0</v>
      </c>
      <c r="I143" s="85">
        <v>239</v>
      </c>
    </row>
    <row r="144" spans="1:9" ht="14.35" x14ac:dyDescent="0.5">
      <c r="A144" s="112" t="s">
        <v>134</v>
      </c>
      <c r="B144" s="112" t="s">
        <v>154</v>
      </c>
      <c r="C144" s="112" t="s">
        <v>383</v>
      </c>
      <c r="D144" s="113" t="s">
        <v>3</v>
      </c>
      <c r="E144" s="115" t="s">
        <v>158</v>
      </c>
      <c r="F144" s="152">
        <v>5904083311181</v>
      </c>
      <c r="G144" s="118" t="str">
        <f t="shared" si="3"/>
        <v>long sleeve jersey, PARK LONG, black, L</v>
      </c>
      <c r="H144" s="111">
        <f>Preorder_2024!I52</f>
        <v>0</v>
      </c>
      <c r="I144" s="85">
        <v>239</v>
      </c>
    </row>
    <row r="145" spans="1:9" ht="14.35" x14ac:dyDescent="0.5">
      <c r="A145" s="112" t="s">
        <v>134</v>
      </c>
      <c r="B145" s="112" t="s">
        <v>154</v>
      </c>
      <c r="C145" s="112" t="s">
        <v>383</v>
      </c>
      <c r="D145" s="113" t="s">
        <v>4</v>
      </c>
      <c r="E145" s="115" t="s">
        <v>159</v>
      </c>
      <c r="F145" s="152">
        <v>5904083311198</v>
      </c>
      <c r="G145" s="118" t="str">
        <f t="shared" si="3"/>
        <v>long sleeve jersey, PARK LONG, black, XL</v>
      </c>
      <c r="H145" s="111">
        <f>Preorder_2024!J52</f>
        <v>0</v>
      </c>
      <c r="I145" s="85">
        <v>239</v>
      </c>
    </row>
    <row r="146" spans="1:9" ht="14.35" x14ac:dyDescent="0.5">
      <c r="A146" s="112" t="s">
        <v>134</v>
      </c>
      <c r="B146" s="112" t="s">
        <v>154</v>
      </c>
      <c r="C146" s="112" t="s">
        <v>383</v>
      </c>
      <c r="D146" s="113" t="s">
        <v>7</v>
      </c>
      <c r="E146" s="115" t="s">
        <v>160</v>
      </c>
      <c r="F146" s="152">
        <v>5904083311204</v>
      </c>
      <c r="G146" s="118" t="str">
        <f t="shared" si="3"/>
        <v>long sleeve jersey, PARK LONG, black, XXL</v>
      </c>
      <c r="H146" s="111">
        <f>Preorder_2024!K52</f>
        <v>0</v>
      </c>
      <c r="I146" s="85">
        <v>239</v>
      </c>
    </row>
    <row r="147" spans="1:9" ht="14.35" x14ac:dyDescent="0.5">
      <c r="A147" s="112" t="s">
        <v>134</v>
      </c>
      <c r="B147" s="112" t="s">
        <v>154</v>
      </c>
      <c r="C147" s="112" t="s">
        <v>375</v>
      </c>
      <c r="D147" s="113" t="s">
        <v>11</v>
      </c>
      <c r="E147" s="115" t="s">
        <v>161</v>
      </c>
      <c r="F147" s="152">
        <v>5904083311211</v>
      </c>
      <c r="G147" s="118" t="str">
        <f t="shared" si="3"/>
        <v>long sleeve jersey, PARK LONG, white, XS</v>
      </c>
      <c r="H147" s="111">
        <f>Preorder_2024!F53</f>
        <v>0</v>
      </c>
      <c r="I147" s="85">
        <v>239</v>
      </c>
    </row>
    <row r="148" spans="1:9" ht="14.35" x14ac:dyDescent="0.5">
      <c r="A148" s="112" t="s">
        <v>134</v>
      </c>
      <c r="B148" s="112" t="s">
        <v>154</v>
      </c>
      <c r="C148" s="112" t="s">
        <v>375</v>
      </c>
      <c r="D148" s="113" t="s">
        <v>1</v>
      </c>
      <c r="E148" s="115" t="s">
        <v>162</v>
      </c>
      <c r="F148" s="152">
        <v>5904083311228</v>
      </c>
      <c r="G148" s="118" t="str">
        <f t="shared" si="3"/>
        <v>long sleeve jersey, PARK LONG, white, S</v>
      </c>
      <c r="H148" s="111">
        <f>Preorder_2024!G53</f>
        <v>0</v>
      </c>
      <c r="I148" s="85">
        <v>239</v>
      </c>
    </row>
    <row r="149" spans="1:9" ht="14.35" x14ac:dyDescent="0.5">
      <c r="A149" s="112" t="s">
        <v>134</v>
      </c>
      <c r="B149" s="112" t="s">
        <v>154</v>
      </c>
      <c r="C149" s="112" t="s">
        <v>375</v>
      </c>
      <c r="D149" s="113" t="s">
        <v>2</v>
      </c>
      <c r="E149" s="115" t="s">
        <v>163</v>
      </c>
      <c r="F149" s="152">
        <v>5904083311235</v>
      </c>
      <c r="G149" s="118" t="str">
        <f t="shared" si="3"/>
        <v>long sleeve jersey, PARK LONG, white, M</v>
      </c>
      <c r="H149" s="111">
        <f>Preorder_2024!H53</f>
        <v>0</v>
      </c>
      <c r="I149" s="85">
        <v>239</v>
      </c>
    </row>
    <row r="150" spans="1:9" ht="14.35" x14ac:dyDescent="0.5">
      <c r="A150" s="112" t="s">
        <v>134</v>
      </c>
      <c r="B150" s="112" t="s">
        <v>154</v>
      </c>
      <c r="C150" s="112" t="s">
        <v>375</v>
      </c>
      <c r="D150" s="113" t="s">
        <v>3</v>
      </c>
      <c r="E150" s="115" t="s">
        <v>164</v>
      </c>
      <c r="F150" s="152">
        <v>5904083311242</v>
      </c>
      <c r="G150" s="118" t="str">
        <f t="shared" si="3"/>
        <v>long sleeve jersey, PARK LONG, white, L</v>
      </c>
      <c r="H150" s="111">
        <f>Preorder_2024!I53</f>
        <v>0</v>
      </c>
      <c r="I150" s="85">
        <v>239</v>
      </c>
    </row>
    <row r="151" spans="1:9" ht="14.35" x14ac:dyDescent="0.5">
      <c r="A151" s="112" t="s">
        <v>134</v>
      </c>
      <c r="B151" s="112" t="s">
        <v>154</v>
      </c>
      <c r="C151" s="112" t="s">
        <v>375</v>
      </c>
      <c r="D151" s="113" t="s">
        <v>4</v>
      </c>
      <c r="E151" s="115" t="s">
        <v>165</v>
      </c>
      <c r="F151" s="152">
        <v>5904083311259</v>
      </c>
      <c r="G151" s="118" t="str">
        <f t="shared" si="3"/>
        <v>long sleeve jersey, PARK LONG, white, XL</v>
      </c>
      <c r="H151" s="111">
        <f>Preorder_2024!J53</f>
        <v>0</v>
      </c>
      <c r="I151" s="85">
        <v>239</v>
      </c>
    </row>
    <row r="152" spans="1:9" ht="14.35" x14ac:dyDescent="0.5">
      <c r="A152" s="112" t="s">
        <v>134</v>
      </c>
      <c r="B152" s="112" t="s">
        <v>154</v>
      </c>
      <c r="C152" s="112" t="s">
        <v>375</v>
      </c>
      <c r="D152" s="113" t="s">
        <v>7</v>
      </c>
      <c r="E152" s="115" t="s">
        <v>166</v>
      </c>
      <c r="F152" s="152">
        <v>5904083311266</v>
      </c>
      <c r="G152" s="118" t="str">
        <f t="shared" si="3"/>
        <v>long sleeve jersey, PARK LONG, white, XXL</v>
      </c>
      <c r="H152" s="111">
        <f>Preorder_2024!K53</f>
        <v>0</v>
      </c>
      <c r="I152" s="85">
        <v>239</v>
      </c>
    </row>
    <row r="153" spans="1:9" ht="14.35" x14ac:dyDescent="0.5">
      <c r="A153" s="112" t="s">
        <v>134</v>
      </c>
      <c r="B153" s="112" t="s">
        <v>154</v>
      </c>
      <c r="C153" s="112" t="s">
        <v>409</v>
      </c>
      <c r="D153" s="113" t="s">
        <v>11</v>
      </c>
      <c r="E153" s="150" t="s">
        <v>410</v>
      </c>
      <c r="F153" s="151">
        <v>5904083312928</v>
      </c>
      <c r="G153" s="118" t="str">
        <f t="shared" si="3"/>
        <v>long sleeve jersey, PARK LONG, green, XS</v>
      </c>
      <c r="H153" s="111">
        <f>Preorder_2024!F54</f>
        <v>0</v>
      </c>
      <c r="I153" s="85">
        <v>239</v>
      </c>
    </row>
    <row r="154" spans="1:9" ht="14.35" x14ac:dyDescent="0.5">
      <c r="A154" s="112" t="s">
        <v>134</v>
      </c>
      <c r="B154" s="112" t="s">
        <v>154</v>
      </c>
      <c r="C154" s="112" t="s">
        <v>409</v>
      </c>
      <c r="D154" s="113" t="s">
        <v>1</v>
      </c>
      <c r="E154" s="150" t="s">
        <v>411</v>
      </c>
      <c r="F154" s="151">
        <v>5904083312935</v>
      </c>
      <c r="G154" s="118" t="str">
        <f t="shared" si="3"/>
        <v>long sleeve jersey, PARK LONG, green, S</v>
      </c>
      <c r="H154" s="111">
        <f>Preorder_2024!G54</f>
        <v>0</v>
      </c>
      <c r="I154" s="85">
        <v>239</v>
      </c>
    </row>
    <row r="155" spans="1:9" ht="14.35" x14ac:dyDescent="0.5">
      <c r="A155" s="112" t="s">
        <v>134</v>
      </c>
      <c r="B155" s="112" t="s">
        <v>154</v>
      </c>
      <c r="C155" s="112" t="s">
        <v>409</v>
      </c>
      <c r="D155" s="113" t="s">
        <v>2</v>
      </c>
      <c r="E155" s="150" t="s">
        <v>412</v>
      </c>
      <c r="F155" s="151">
        <v>5904083312942</v>
      </c>
      <c r="G155" s="118" t="str">
        <f t="shared" si="3"/>
        <v>long sleeve jersey, PARK LONG, green, M</v>
      </c>
      <c r="H155" s="111">
        <f>Preorder_2024!H54</f>
        <v>0</v>
      </c>
      <c r="I155" s="85">
        <v>239</v>
      </c>
    </row>
    <row r="156" spans="1:9" ht="14.35" x14ac:dyDescent="0.5">
      <c r="A156" s="112" t="s">
        <v>134</v>
      </c>
      <c r="B156" s="112" t="s">
        <v>154</v>
      </c>
      <c r="C156" s="112" t="s">
        <v>409</v>
      </c>
      <c r="D156" s="113" t="s">
        <v>3</v>
      </c>
      <c r="E156" s="150" t="s">
        <v>413</v>
      </c>
      <c r="F156" s="151">
        <v>5904083312959</v>
      </c>
      <c r="G156" s="118" t="str">
        <f t="shared" ref="G156:G194" si="4">_xlfn.CONCAT(A156,", ",B156,", ",C156,", ",D156)</f>
        <v>long sleeve jersey, PARK LONG, green, L</v>
      </c>
      <c r="H156" s="111">
        <f>Preorder_2024!I54</f>
        <v>0</v>
      </c>
      <c r="I156" s="85">
        <v>239</v>
      </c>
    </row>
    <row r="157" spans="1:9" ht="14.35" x14ac:dyDescent="0.5">
      <c r="A157" s="112" t="s">
        <v>134</v>
      </c>
      <c r="B157" s="112" t="s">
        <v>154</v>
      </c>
      <c r="C157" s="112" t="s">
        <v>409</v>
      </c>
      <c r="D157" s="113" t="s">
        <v>4</v>
      </c>
      <c r="E157" s="150" t="s">
        <v>414</v>
      </c>
      <c r="F157" s="151">
        <v>5904083312966</v>
      </c>
      <c r="G157" s="118" t="str">
        <f t="shared" si="4"/>
        <v>long sleeve jersey, PARK LONG, green, XL</v>
      </c>
      <c r="H157" s="111">
        <f>Preorder_2024!J54</f>
        <v>0</v>
      </c>
      <c r="I157" s="85">
        <v>239</v>
      </c>
    </row>
    <row r="158" spans="1:9" ht="14.35" x14ac:dyDescent="0.5">
      <c r="A158" s="112" t="s">
        <v>134</v>
      </c>
      <c r="B158" s="112" t="s">
        <v>154</v>
      </c>
      <c r="C158" s="112" t="s">
        <v>409</v>
      </c>
      <c r="D158" s="113" t="s">
        <v>7</v>
      </c>
      <c r="E158" s="150" t="s">
        <v>415</v>
      </c>
      <c r="F158" s="151">
        <v>5904083312973</v>
      </c>
      <c r="G158" s="118" t="str">
        <f t="shared" si="4"/>
        <v>long sleeve jersey, PARK LONG, green, XXL</v>
      </c>
      <c r="H158" s="111">
        <f>Preorder_2024!K54</f>
        <v>0</v>
      </c>
      <c r="I158" s="85">
        <v>239</v>
      </c>
    </row>
    <row r="159" spans="1:9" x14ac:dyDescent="0.45">
      <c r="A159" s="112" t="s">
        <v>134</v>
      </c>
      <c r="B159" s="112" t="s">
        <v>135</v>
      </c>
      <c r="C159" s="112" t="s">
        <v>407</v>
      </c>
      <c r="D159" s="113" t="s">
        <v>11</v>
      </c>
      <c r="E159" s="155" t="s">
        <v>136</v>
      </c>
      <c r="F159" s="152">
        <v>5904083310979</v>
      </c>
      <c r="G159" s="118" t="str">
        <f t="shared" si="4"/>
        <v>long sleeve jersey, MOUNT, melange / navy, XS</v>
      </c>
      <c r="H159" s="60">
        <f>Preorder_2024!F55</f>
        <v>0</v>
      </c>
      <c r="I159" s="85">
        <v>239</v>
      </c>
    </row>
    <row r="160" spans="1:9" x14ac:dyDescent="0.45">
      <c r="A160" s="112" t="s">
        <v>134</v>
      </c>
      <c r="B160" s="112" t="s">
        <v>135</v>
      </c>
      <c r="C160" s="112" t="s">
        <v>407</v>
      </c>
      <c r="D160" s="113" t="s">
        <v>1</v>
      </c>
      <c r="E160" s="115" t="s">
        <v>137</v>
      </c>
      <c r="F160" s="152">
        <v>5904083310986</v>
      </c>
      <c r="G160" s="118" t="str">
        <f t="shared" si="4"/>
        <v>long sleeve jersey, MOUNT, melange / navy, S</v>
      </c>
      <c r="H160" s="60">
        <f>Preorder_2024!G55</f>
        <v>0</v>
      </c>
      <c r="I160" s="85">
        <v>239</v>
      </c>
    </row>
    <row r="161" spans="1:9" x14ac:dyDescent="0.45">
      <c r="A161" s="112" t="s">
        <v>134</v>
      </c>
      <c r="B161" s="112" t="s">
        <v>135</v>
      </c>
      <c r="C161" s="112" t="s">
        <v>407</v>
      </c>
      <c r="D161" s="113" t="s">
        <v>2</v>
      </c>
      <c r="E161" s="115" t="s">
        <v>138</v>
      </c>
      <c r="F161" s="152">
        <v>5904083310993</v>
      </c>
      <c r="G161" s="118" t="str">
        <f t="shared" si="4"/>
        <v>long sleeve jersey, MOUNT, melange / navy, M</v>
      </c>
      <c r="H161" s="60">
        <f>Preorder_2024!H55</f>
        <v>0</v>
      </c>
      <c r="I161" s="85">
        <v>239</v>
      </c>
    </row>
    <row r="162" spans="1:9" x14ac:dyDescent="0.45">
      <c r="A162" s="112" t="s">
        <v>134</v>
      </c>
      <c r="B162" s="112" t="s">
        <v>135</v>
      </c>
      <c r="C162" s="112" t="s">
        <v>407</v>
      </c>
      <c r="D162" s="113" t="s">
        <v>3</v>
      </c>
      <c r="E162" s="115" t="s">
        <v>139</v>
      </c>
      <c r="F162" s="152">
        <v>5904083311006</v>
      </c>
      <c r="G162" s="118" t="str">
        <f t="shared" si="4"/>
        <v>long sleeve jersey, MOUNT, melange / navy, L</v>
      </c>
      <c r="H162" s="60">
        <f>Preorder_2024!I55</f>
        <v>0</v>
      </c>
      <c r="I162" s="85">
        <v>239</v>
      </c>
    </row>
    <row r="163" spans="1:9" x14ac:dyDescent="0.45">
      <c r="A163" s="112" t="s">
        <v>134</v>
      </c>
      <c r="B163" s="112" t="s">
        <v>135</v>
      </c>
      <c r="C163" s="112" t="s">
        <v>407</v>
      </c>
      <c r="D163" s="113" t="s">
        <v>4</v>
      </c>
      <c r="E163" s="115" t="s">
        <v>140</v>
      </c>
      <c r="F163" s="152">
        <v>5904083311013</v>
      </c>
      <c r="G163" s="118" t="str">
        <f t="shared" si="4"/>
        <v>long sleeve jersey, MOUNT, melange / navy, XL</v>
      </c>
      <c r="H163" s="60">
        <f>Preorder_2024!J55</f>
        <v>0</v>
      </c>
      <c r="I163" s="85">
        <v>239</v>
      </c>
    </row>
    <row r="164" spans="1:9" x14ac:dyDescent="0.45">
      <c r="A164" s="112" t="s">
        <v>134</v>
      </c>
      <c r="B164" s="112" t="s">
        <v>135</v>
      </c>
      <c r="C164" s="112" t="s">
        <v>407</v>
      </c>
      <c r="D164" s="113" t="s">
        <v>7</v>
      </c>
      <c r="E164" s="115" t="s">
        <v>141</v>
      </c>
      <c r="F164" s="152">
        <v>5904083311020</v>
      </c>
      <c r="G164" s="118" t="str">
        <f t="shared" si="4"/>
        <v>long sleeve jersey, MOUNT, melange / navy, XXL</v>
      </c>
      <c r="H164" s="60">
        <f>Preorder_2024!K55</f>
        <v>0</v>
      </c>
      <c r="I164" s="85">
        <v>239</v>
      </c>
    </row>
    <row r="165" spans="1:9" x14ac:dyDescent="0.45">
      <c r="A165" s="112" t="s">
        <v>134</v>
      </c>
      <c r="B165" s="112" t="s">
        <v>135</v>
      </c>
      <c r="C165" s="112" t="s">
        <v>408</v>
      </c>
      <c r="D165" s="113" t="s">
        <v>11</v>
      </c>
      <c r="E165" s="115" t="s">
        <v>142</v>
      </c>
      <c r="F165" s="152">
        <v>5904083311037</v>
      </c>
      <c r="G165" s="118" t="str">
        <f t="shared" si="4"/>
        <v>long sleeve jersey, MOUNT, yellow, XS</v>
      </c>
      <c r="H165" s="60">
        <f>Preorder_2024!F56</f>
        <v>0</v>
      </c>
      <c r="I165" s="85">
        <v>239</v>
      </c>
    </row>
    <row r="166" spans="1:9" x14ac:dyDescent="0.45">
      <c r="A166" s="112" t="s">
        <v>134</v>
      </c>
      <c r="B166" s="112" t="s">
        <v>135</v>
      </c>
      <c r="C166" s="112" t="s">
        <v>408</v>
      </c>
      <c r="D166" s="113" t="s">
        <v>1</v>
      </c>
      <c r="E166" s="115" t="s">
        <v>143</v>
      </c>
      <c r="F166" s="152">
        <v>5904083311044</v>
      </c>
      <c r="G166" s="118" t="str">
        <f t="shared" si="4"/>
        <v>long sleeve jersey, MOUNT, yellow, S</v>
      </c>
      <c r="H166" s="60">
        <f>Preorder_2024!G56</f>
        <v>0</v>
      </c>
      <c r="I166" s="85">
        <v>239</v>
      </c>
    </row>
    <row r="167" spans="1:9" x14ac:dyDescent="0.45">
      <c r="A167" s="112" t="s">
        <v>134</v>
      </c>
      <c r="B167" s="112" t="s">
        <v>135</v>
      </c>
      <c r="C167" s="112" t="s">
        <v>408</v>
      </c>
      <c r="D167" s="113" t="s">
        <v>2</v>
      </c>
      <c r="E167" s="115" t="s">
        <v>144</v>
      </c>
      <c r="F167" s="152">
        <v>5904083311051</v>
      </c>
      <c r="G167" s="118" t="str">
        <f t="shared" si="4"/>
        <v>long sleeve jersey, MOUNT, yellow, M</v>
      </c>
      <c r="H167" s="60">
        <f>Preorder_2024!H56</f>
        <v>0</v>
      </c>
      <c r="I167" s="85">
        <v>239</v>
      </c>
    </row>
    <row r="168" spans="1:9" x14ac:dyDescent="0.45">
      <c r="A168" s="112" t="s">
        <v>134</v>
      </c>
      <c r="B168" s="112" t="s">
        <v>135</v>
      </c>
      <c r="C168" s="112" t="s">
        <v>408</v>
      </c>
      <c r="D168" s="113" t="s">
        <v>3</v>
      </c>
      <c r="E168" s="115" t="s">
        <v>145</v>
      </c>
      <c r="F168" s="152">
        <v>5904083311068</v>
      </c>
      <c r="G168" s="118" t="str">
        <f t="shared" si="4"/>
        <v>long sleeve jersey, MOUNT, yellow, L</v>
      </c>
      <c r="H168" s="60">
        <f>Preorder_2024!I56</f>
        <v>0</v>
      </c>
      <c r="I168" s="85">
        <v>239</v>
      </c>
    </row>
    <row r="169" spans="1:9" x14ac:dyDescent="0.45">
      <c r="A169" s="112" t="s">
        <v>134</v>
      </c>
      <c r="B169" s="112" t="s">
        <v>135</v>
      </c>
      <c r="C169" s="112" t="s">
        <v>408</v>
      </c>
      <c r="D169" s="113" t="s">
        <v>4</v>
      </c>
      <c r="E169" s="115" t="s">
        <v>146</v>
      </c>
      <c r="F169" s="152">
        <v>5904083311075</v>
      </c>
      <c r="G169" s="118" t="str">
        <f t="shared" si="4"/>
        <v>long sleeve jersey, MOUNT, yellow, XL</v>
      </c>
      <c r="H169" s="60">
        <f>Preorder_2024!J56</f>
        <v>0</v>
      </c>
      <c r="I169" s="85">
        <v>239</v>
      </c>
    </row>
    <row r="170" spans="1:9" x14ac:dyDescent="0.45">
      <c r="A170" s="112" t="s">
        <v>134</v>
      </c>
      <c r="B170" s="112" t="s">
        <v>135</v>
      </c>
      <c r="C170" s="112" t="s">
        <v>408</v>
      </c>
      <c r="D170" s="113" t="s">
        <v>7</v>
      </c>
      <c r="E170" s="115" t="s">
        <v>147</v>
      </c>
      <c r="F170" s="152">
        <v>5904083311082</v>
      </c>
      <c r="G170" s="118" t="str">
        <f t="shared" si="4"/>
        <v>long sleeve jersey, MOUNT, yellow, XXL</v>
      </c>
      <c r="H170" s="60">
        <f>Preorder_2024!K56</f>
        <v>0</v>
      </c>
      <c r="I170" s="85">
        <v>239</v>
      </c>
    </row>
    <row r="171" spans="1:9" x14ac:dyDescent="0.45">
      <c r="A171" s="112" t="s">
        <v>134</v>
      </c>
      <c r="B171" s="112" t="s">
        <v>135</v>
      </c>
      <c r="C171" s="112" t="s">
        <v>409</v>
      </c>
      <c r="D171" s="113" t="s">
        <v>11</v>
      </c>
      <c r="E171" s="115" t="s">
        <v>148</v>
      </c>
      <c r="F171" s="152">
        <v>5904083311099</v>
      </c>
      <c r="G171" s="118" t="str">
        <f t="shared" si="4"/>
        <v>long sleeve jersey, MOUNT, green, XS</v>
      </c>
      <c r="H171" s="60">
        <f>Preorder_2024!F57</f>
        <v>0</v>
      </c>
      <c r="I171" s="85">
        <v>239</v>
      </c>
    </row>
    <row r="172" spans="1:9" x14ac:dyDescent="0.45">
      <c r="A172" s="112" t="s">
        <v>134</v>
      </c>
      <c r="B172" s="112" t="s">
        <v>135</v>
      </c>
      <c r="C172" s="112" t="s">
        <v>409</v>
      </c>
      <c r="D172" s="113" t="s">
        <v>1</v>
      </c>
      <c r="E172" s="115" t="s">
        <v>149</v>
      </c>
      <c r="F172" s="152">
        <v>5904083311105</v>
      </c>
      <c r="G172" s="118" t="str">
        <f t="shared" si="4"/>
        <v>long sleeve jersey, MOUNT, green, S</v>
      </c>
      <c r="H172" s="60">
        <f>Preorder_2024!G57</f>
        <v>0</v>
      </c>
      <c r="I172" s="85">
        <v>239</v>
      </c>
    </row>
    <row r="173" spans="1:9" x14ac:dyDescent="0.45">
      <c r="A173" s="112" t="s">
        <v>134</v>
      </c>
      <c r="B173" s="112" t="s">
        <v>135</v>
      </c>
      <c r="C173" s="112" t="s">
        <v>409</v>
      </c>
      <c r="D173" s="113" t="s">
        <v>2</v>
      </c>
      <c r="E173" s="115" t="s">
        <v>150</v>
      </c>
      <c r="F173" s="152">
        <v>5904083311112</v>
      </c>
      <c r="G173" s="118" t="str">
        <f t="shared" si="4"/>
        <v>long sleeve jersey, MOUNT, green, M</v>
      </c>
      <c r="H173" s="60">
        <f>Preorder_2024!H57</f>
        <v>0</v>
      </c>
      <c r="I173" s="85">
        <v>239</v>
      </c>
    </row>
    <row r="174" spans="1:9" x14ac:dyDescent="0.45">
      <c r="A174" s="112" t="s">
        <v>134</v>
      </c>
      <c r="B174" s="112" t="s">
        <v>135</v>
      </c>
      <c r="C174" s="112" t="s">
        <v>409</v>
      </c>
      <c r="D174" s="113" t="s">
        <v>3</v>
      </c>
      <c r="E174" s="115" t="s">
        <v>151</v>
      </c>
      <c r="F174" s="152">
        <v>5904083311129</v>
      </c>
      <c r="G174" s="118" t="str">
        <f t="shared" si="4"/>
        <v>long sleeve jersey, MOUNT, green, L</v>
      </c>
      <c r="H174" s="60">
        <f>Preorder_2024!I57</f>
        <v>0</v>
      </c>
      <c r="I174" s="85">
        <v>239</v>
      </c>
    </row>
    <row r="175" spans="1:9" x14ac:dyDescent="0.45">
      <c r="A175" s="112" t="s">
        <v>134</v>
      </c>
      <c r="B175" s="112" t="s">
        <v>135</v>
      </c>
      <c r="C175" s="112" t="s">
        <v>409</v>
      </c>
      <c r="D175" s="113" t="s">
        <v>4</v>
      </c>
      <c r="E175" s="115" t="s">
        <v>152</v>
      </c>
      <c r="F175" s="152">
        <v>5904083311136</v>
      </c>
      <c r="G175" s="118" t="str">
        <f t="shared" si="4"/>
        <v>long sleeve jersey, MOUNT, green, XL</v>
      </c>
      <c r="H175" s="60">
        <f>Preorder_2024!J57</f>
        <v>0</v>
      </c>
      <c r="I175" s="85">
        <v>239</v>
      </c>
    </row>
    <row r="176" spans="1:9" x14ac:dyDescent="0.45">
      <c r="A176" s="112" t="s">
        <v>134</v>
      </c>
      <c r="B176" s="112" t="s">
        <v>135</v>
      </c>
      <c r="C176" s="112" t="s">
        <v>409</v>
      </c>
      <c r="D176" s="113" t="s">
        <v>7</v>
      </c>
      <c r="E176" s="115" t="s">
        <v>153</v>
      </c>
      <c r="F176" s="152">
        <v>5904083311143</v>
      </c>
      <c r="G176" s="118" t="str">
        <f t="shared" si="4"/>
        <v>long sleeve jersey, MOUNT, green, XXL</v>
      </c>
      <c r="H176" s="60">
        <f>Preorder_2024!K57</f>
        <v>0</v>
      </c>
      <c r="I176" s="85">
        <v>239</v>
      </c>
    </row>
    <row r="177" spans="1:9" x14ac:dyDescent="0.45">
      <c r="A177" s="112" t="s">
        <v>134</v>
      </c>
      <c r="B177" s="112" t="s">
        <v>167</v>
      </c>
      <c r="C177" s="112" t="s">
        <v>416</v>
      </c>
      <c r="D177" s="113" t="s">
        <v>11</v>
      </c>
      <c r="E177" s="150" t="s">
        <v>417</v>
      </c>
      <c r="F177" s="151">
        <v>5904083312980</v>
      </c>
      <c r="G177" s="118" t="str">
        <f t="shared" si="4"/>
        <v>long sleeve jersey, PATROL, black / grey, XS</v>
      </c>
      <c r="H177" s="60">
        <f>Preorder_2024!F58</f>
        <v>0</v>
      </c>
      <c r="I177" s="85">
        <v>239</v>
      </c>
    </row>
    <row r="178" spans="1:9" x14ac:dyDescent="0.45">
      <c r="A178" s="112" t="s">
        <v>134</v>
      </c>
      <c r="B178" s="112" t="s">
        <v>167</v>
      </c>
      <c r="C178" s="112" t="s">
        <v>416</v>
      </c>
      <c r="D178" s="113" t="s">
        <v>1</v>
      </c>
      <c r="E178" s="150" t="s">
        <v>418</v>
      </c>
      <c r="F178" s="151">
        <v>5904083312997</v>
      </c>
      <c r="G178" s="118" t="str">
        <f t="shared" si="4"/>
        <v>long sleeve jersey, PATROL, black / grey, S</v>
      </c>
      <c r="H178" s="60">
        <f>Preorder_2024!G58</f>
        <v>0</v>
      </c>
      <c r="I178" s="85">
        <v>239</v>
      </c>
    </row>
    <row r="179" spans="1:9" x14ac:dyDescent="0.45">
      <c r="A179" s="112" t="s">
        <v>134</v>
      </c>
      <c r="B179" s="112" t="s">
        <v>167</v>
      </c>
      <c r="C179" s="112" t="s">
        <v>416</v>
      </c>
      <c r="D179" s="113" t="s">
        <v>2</v>
      </c>
      <c r="E179" s="150" t="s">
        <v>419</v>
      </c>
      <c r="F179" s="151">
        <v>5904083313000</v>
      </c>
      <c r="G179" s="118" t="str">
        <f t="shared" si="4"/>
        <v>long sleeve jersey, PATROL, black / grey, M</v>
      </c>
      <c r="H179" s="60">
        <f>Preorder_2024!H58</f>
        <v>0</v>
      </c>
      <c r="I179" s="85">
        <v>239</v>
      </c>
    </row>
    <row r="180" spans="1:9" x14ac:dyDescent="0.45">
      <c r="A180" s="112" t="s">
        <v>134</v>
      </c>
      <c r="B180" s="112" t="s">
        <v>167</v>
      </c>
      <c r="C180" s="112" t="s">
        <v>416</v>
      </c>
      <c r="D180" s="113" t="s">
        <v>3</v>
      </c>
      <c r="E180" s="150" t="s">
        <v>420</v>
      </c>
      <c r="F180" s="151">
        <v>5904083313017</v>
      </c>
      <c r="G180" s="118" t="str">
        <f t="shared" si="4"/>
        <v>long sleeve jersey, PATROL, black / grey, L</v>
      </c>
      <c r="H180" s="60">
        <f>Preorder_2024!I58</f>
        <v>0</v>
      </c>
      <c r="I180" s="85">
        <v>239</v>
      </c>
    </row>
    <row r="181" spans="1:9" x14ac:dyDescent="0.45">
      <c r="A181" s="112" t="s">
        <v>134</v>
      </c>
      <c r="B181" s="112" t="s">
        <v>167</v>
      </c>
      <c r="C181" s="112" t="s">
        <v>416</v>
      </c>
      <c r="D181" s="113" t="s">
        <v>4</v>
      </c>
      <c r="E181" s="150" t="s">
        <v>421</v>
      </c>
      <c r="F181" s="151">
        <v>5904083313024</v>
      </c>
      <c r="G181" s="118" t="str">
        <f t="shared" si="4"/>
        <v>long sleeve jersey, PATROL, black / grey, XL</v>
      </c>
      <c r="H181" s="60">
        <f>Preorder_2024!J58</f>
        <v>0</v>
      </c>
      <c r="I181" s="85">
        <v>239</v>
      </c>
    </row>
    <row r="182" spans="1:9" x14ac:dyDescent="0.45">
      <c r="A182" s="112" t="s">
        <v>134</v>
      </c>
      <c r="B182" s="112" t="s">
        <v>167</v>
      </c>
      <c r="C182" s="112" t="s">
        <v>416</v>
      </c>
      <c r="D182" s="113" t="s">
        <v>7</v>
      </c>
      <c r="E182" s="150" t="s">
        <v>422</v>
      </c>
      <c r="F182" s="151">
        <v>5904083313031</v>
      </c>
      <c r="G182" s="118" t="str">
        <f t="shared" si="4"/>
        <v>long sleeve jersey, PATROL, black / grey, XXL</v>
      </c>
      <c r="H182" s="60">
        <f>Preorder_2024!K58</f>
        <v>0</v>
      </c>
      <c r="I182" s="85">
        <v>239</v>
      </c>
    </row>
    <row r="183" spans="1:9" x14ac:dyDescent="0.45">
      <c r="A183" s="112" t="s">
        <v>134</v>
      </c>
      <c r="B183" s="112" t="s">
        <v>167</v>
      </c>
      <c r="C183" s="112" t="s">
        <v>386</v>
      </c>
      <c r="D183" s="113" t="s">
        <v>11</v>
      </c>
      <c r="E183" s="150" t="s">
        <v>423</v>
      </c>
      <c r="F183" s="151">
        <v>5904083313048</v>
      </c>
      <c r="G183" s="118" t="str">
        <f t="shared" si="4"/>
        <v>long sleeve jersey, PATROL, black / yellow, XS</v>
      </c>
      <c r="H183" s="60">
        <f>Preorder_2024!F59</f>
        <v>0</v>
      </c>
      <c r="I183" s="85">
        <v>239</v>
      </c>
    </row>
    <row r="184" spans="1:9" x14ac:dyDescent="0.45">
      <c r="A184" s="112" t="s">
        <v>134</v>
      </c>
      <c r="B184" s="112" t="s">
        <v>167</v>
      </c>
      <c r="C184" s="112" t="s">
        <v>386</v>
      </c>
      <c r="D184" s="113" t="s">
        <v>1</v>
      </c>
      <c r="E184" s="150" t="s">
        <v>424</v>
      </c>
      <c r="F184" s="151">
        <v>5904083313055</v>
      </c>
      <c r="G184" s="118" t="str">
        <f t="shared" si="4"/>
        <v>long sleeve jersey, PATROL, black / yellow, S</v>
      </c>
      <c r="H184" s="60">
        <f>Preorder_2024!G59</f>
        <v>0</v>
      </c>
      <c r="I184" s="85">
        <v>239</v>
      </c>
    </row>
    <row r="185" spans="1:9" x14ac:dyDescent="0.45">
      <c r="A185" s="112" t="s">
        <v>134</v>
      </c>
      <c r="B185" s="112" t="s">
        <v>167</v>
      </c>
      <c r="C185" s="112" t="s">
        <v>386</v>
      </c>
      <c r="D185" s="113" t="s">
        <v>2</v>
      </c>
      <c r="E185" s="150" t="s">
        <v>425</v>
      </c>
      <c r="F185" s="151">
        <v>5904083313062</v>
      </c>
      <c r="G185" s="118" t="str">
        <f t="shared" si="4"/>
        <v>long sleeve jersey, PATROL, black / yellow, M</v>
      </c>
      <c r="H185" s="60">
        <f>Preorder_2024!H59</f>
        <v>0</v>
      </c>
      <c r="I185" s="85">
        <v>239</v>
      </c>
    </row>
    <row r="186" spans="1:9" x14ac:dyDescent="0.45">
      <c r="A186" s="112" t="s">
        <v>134</v>
      </c>
      <c r="B186" s="112" t="s">
        <v>167</v>
      </c>
      <c r="C186" s="112" t="s">
        <v>386</v>
      </c>
      <c r="D186" s="113" t="s">
        <v>3</v>
      </c>
      <c r="E186" s="150" t="s">
        <v>426</v>
      </c>
      <c r="F186" s="151">
        <v>5904083313079</v>
      </c>
      <c r="G186" s="118" t="str">
        <f t="shared" si="4"/>
        <v>long sleeve jersey, PATROL, black / yellow, L</v>
      </c>
      <c r="H186" s="60">
        <f>Preorder_2024!I59</f>
        <v>0</v>
      </c>
      <c r="I186" s="85">
        <v>239</v>
      </c>
    </row>
    <row r="187" spans="1:9" x14ac:dyDescent="0.45">
      <c r="A187" s="112" t="s">
        <v>134</v>
      </c>
      <c r="B187" s="112" t="s">
        <v>167</v>
      </c>
      <c r="C187" s="112" t="s">
        <v>386</v>
      </c>
      <c r="D187" s="113" t="s">
        <v>4</v>
      </c>
      <c r="E187" s="150" t="s">
        <v>427</v>
      </c>
      <c r="F187" s="151">
        <v>5904083313086</v>
      </c>
      <c r="G187" s="118" t="str">
        <f t="shared" si="4"/>
        <v>long sleeve jersey, PATROL, black / yellow, XL</v>
      </c>
      <c r="H187" s="60">
        <f>Preorder_2024!J59</f>
        <v>0</v>
      </c>
      <c r="I187" s="85">
        <v>239</v>
      </c>
    </row>
    <row r="188" spans="1:9" x14ac:dyDescent="0.45">
      <c r="A188" s="112" t="s">
        <v>134</v>
      </c>
      <c r="B188" s="112" t="s">
        <v>167</v>
      </c>
      <c r="C188" s="112" t="s">
        <v>386</v>
      </c>
      <c r="D188" s="113" t="s">
        <v>7</v>
      </c>
      <c r="E188" s="150" t="s">
        <v>428</v>
      </c>
      <c r="F188" s="151">
        <v>5904083313093</v>
      </c>
      <c r="G188" s="118" t="str">
        <f t="shared" si="4"/>
        <v>long sleeve jersey, PATROL, black / yellow, XXL</v>
      </c>
      <c r="H188" s="60">
        <f>Preorder_2024!K59</f>
        <v>0</v>
      </c>
      <c r="I188" s="85">
        <v>239</v>
      </c>
    </row>
    <row r="189" spans="1:9" x14ac:dyDescent="0.45">
      <c r="A189" s="112" t="s">
        <v>134</v>
      </c>
      <c r="B189" s="112" t="s">
        <v>167</v>
      </c>
      <c r="C189" s="112" t="s">
        <v>429</v>
      </c>
      <c r="D189" s="113" t="s">
        <v>11</v>
      </c>
      <c r="E189" s="150" t="s">
        <v>430</v>
      </c>
      <c r="F189" s="151">
        <v>5904083313109</v>
      </c>
      <c r="G189" s="118" t="str">
        <f t="shared" si="4"/>
        <v>long sleeve jersey, PATROL, red, XS</v>
      </c>
      <c r="H189" s="60">
        <f>Preorder_2024!F60</f>
        <v>0</v>
      </c>
      <c r="I189" s="85">
        <v>239</v>
      </c>
    </row>
    <row r="190" spans="1:9" x14ac:dyDescent="0.45">
      <c r="A190" s="112" t="s">
        <v>134</v>
      </c>
      <c r="B190" s="112" t="s">
        <v>167</v>
      </c>
      <c r="C190" s="112" t="s">
        <v>429</v>
      </c>
      <c r="D190" s="113" t="s">
        <v>1</v>
      </c>
      <c r="E190" s="150" t="s">
        <v>431</v>
      </c>
      <c r="F190" s="151">
        <v>5904083313116</v>
      </c>
      <c r="G190" s="118" t="str">
        <f t="shared" si="4"/>
        <v>long sleeve jersey, PATROL, red, S</v>
      </c>
      <c r="H190" s="60">
        <f>Preorder_2024!G60</f>
        <v>0</v>
      </c>
      <c r="I190" s="85">
        <v>239</v>
      </c>
    </row>
    <row r="191" spans="1:9" x14ac:dyDescent="0.45">
      <c r="A191" s="112" t="s">
        <v>134</v>
      </c>
      <c r="B191" s="112" t="s">
        <v>167</v>
      </c>
      <c r="C191" s="112" t="s">
        <v>429</v>
      </c>
      <c r="D191" s="113" t="s">
        <v>2</v>
      </c>
      <c r="E191" s="150" t="s">
        <v>432</v>
      </c>
      <c r="F191" s="151">
        <v>5904083313123</v>
      </c>
      <c r="G191" s="118" t="str">
        <f t="shared" si="4"/>
        <v>long sleeve jersey, PATROL, red, M</v>
      </c>
      <c r="H191" s="60">
        <f>Preorder_2024!H60</f>
        <v>0</v>
      </c>
      <c r="I191" s="85">
        <v>239</v>
      </c>
    </row>
    <row r="192" spans="1:9" x14ac:dyDescent="0.45">
      <c r="A192" s="112" t="s">
        <v>134</v>
      </c>
      <c r="B192" s="112" t="s">
        <v>167</v>
      </c>
      <c r="C192" s="112" t="s">
        <v>429</v>
      </c>
      <c r="D192" s="113" t="s">
        <v>3</v>
      </c>
      <c r="E192" s="150" t="s">
        <v>433</v>
      </c>
      <c r="F192" s="151">
        <v>5904083313130</v>
      </c>
      <c r="G192" s="118" t="str">
        <f t="shared" si="4"/>
        <v>long sleeve jersey, PATROL, red, L</v>
      </c>
      <c r="H192" s="60">
        <f>Preorder_2024!I60</f>
        <v>0</v>
      </c>
      <c r="I192" s="85">
        <v>239</v>
      </c>
    </row>
    <row r="193" spans="1:9" x14ac:dyDescent="0.45">
      <c r="A193" s="112" t="s">
        <v>134</v>
      </c>
      <c r="B193" s="112" t="s">
        <v>167</v>
      </c>
      <c r="C193" s="112" t="s">
        <v>429</v>
      </c>
      <c r="D193" s="113" t="s">
        <v>4</v>
      </c>
      <c r="E193" s="150" t="s">
        <v>434</v>
      </c>
      <c r="F193" s="151">
        <v>5904083313147</v>
      </c>
      <c r="G193" s="118" t="str">
        <f t="shared" si="4"/>
        <v>long sleeve jersey, PATROL, red, XL</v>
      </c>
      <c r="H193" s="60">
        <f>Preorder_2024!J60</f>
        <v>0</v>
      </c>
      <c r="I193" s="85">
        <v>239</v>
      </c>
    </row>
    <row r="194" spans="1:9" x14ac:dyDescent="0.45">
      <c r="A194" s="112" t="s">
        <v>134</v>
      </c>
      <c r="B194" s="112" t="s">
        <v>167</v>
      </c>
      <c r="C194" s="112" t="s">
        <v>429</v>
      </c>
      <c r="D194" s="113" t="s">
        <v>7</v>
      </c>
      <c r="E194" s="150" t="s">
        <v>435</v>
      </c>
      <c r="F194" s="151">
        <v>5904083313154</v>
      </c>
      <c r="G194" s="118" t="str">
        <f t="shared" si="4"/>
        <v>long sleeve jersey, PATROL, red, XXL</v>
      </c>
      <c r="H194" s="60">
        <f>Preorder_2024!K60</f>
        <v>0</v>
      </c>
      <c r="I194" s="85">
        <v>239</v>
      </c>
    </row>
    <row r="195" spans="1:9" x14ac:dyDescent="0.45">
      <c r="A195" s="157" t="s">
        <v>195</v>
      </c>
      <c r="B195" s="158"/>
      <c r="C195" s="158"/>
      <c r="D195" s="158"/>
      <c r="E195" s="159"/>
      <c r="F195" s="160"/>
      <c r="G195" s="160"/>
      <c r="H195" s="160"/>
      <c r="I195" s="160"/>
    </row>
    <row r="196" spans="1:9" x14ac:dyDescent="0.45">
      <c r="A196" s="112" t="s">
        <v>196</v>
      </c>
      <c r="B196" s="112" t="s">
        <v>197</v>
      </c>
      <c r="C196" s="154" t="s">
        <v>382</v>
      </c>
      <c r="D196" s="113" t="s">
        <v>11</v>
      </c>
      <c r="E196" s="115" t="s">
        <v>443</v>
      </c>
      <c r="F196" s="151">
        <v>5904083313826</v>
      </c>
      <c r="G196" s="118" t="str">
        <f t="shared" ref="G196:G259" si="5">_xlfn.CONCAT(A196,", ",B196,", ",C196,", ",D196)</f>
        <v>wmn jersey short sleeve, MONTY, black / red, XS</v>
      </c>
      <c r="H196" s="60">
        <f>Preorder_2024!F63</f>
        <v>0</v>
      </c>
      <c r="I196" s="85">
        <v>189</v>
      </c>
    </row>
    <row r="197" spans="1:9" x14ac:dyDescent="0.45">
      <c r="A197" s="112" t="s">
        <v>196</v>
      </c>
      <c r="B197" s="112" t="s">
        <v>197</v>
      </c>
      <c r="C197" s="154" t="s">
        <v>382</v>
      </c>
      <c r="D197" s="113" t="s">
        <v>1</v>
      </c>
      <c r="E197" s="115" t="s">
        <v>444</v>
      </c>
      <c r="F197" s="151">
        <v>5904083313833</v>
      </c>
      <c r="G197" s="118" t="str">
        <f t="shared" si="5"/>
        <v>wmn jersey short sleeve, MONTY, black / red, S</v>
      </c>
      <c r="H197" s="60">
        <f>Preorder_2024!G63</f>
        <v>0</v>
      </c>
      <c r="I197" s="85">
        <v>189</v>
      </c>
    </row>
    <row r="198" spans="1:9" x14ac:dyDescent="0.45">
      <c r="A198" s="112" t="s">
        <v>196</v>
      </c>
      <c r="B198" s="112" t="s">
        <v>197</v>
      </c>
      <c r="C198" s="154" t="s">
        <v>382</v>
      </c>
      <c r="D198" s="113" t="s">
        <v>2</v>
      </c>
      <c r="E198" s="115" t="s">
        <v>445</v>
      </c>
      <c r="F198" s="151">
        <v>5904083313840</v>
      </c>
      <c r="G198" s="118" t="str">
        <f t="shared" si="5"/>
        <v>wmn jersey short sleeve, MONTY, black / red, M</v>
      </c>
      <c r="H198" s="60">
        <f>Preorder_2024!H63</f>
        <v>0</v>
      </c>
      <c r="I198" s="85">
        <v>189</v>
      </c>
    </row>
    <row r="199" spans="1:9" x14ac:dyDescent="0.45">
      <c r="A199" s="112" t="s">
        <v>196</v>
      </c>
      <c r="B199" s="112" t="s">
        <v>197</v>
      </c>
      <c r="C199" s="154" t="s">
        <v>382</v>
      </c>
      <c r="D199" s="113" t="s">
        <v>3</v>
      </c>
      <c r="E199" s="115" t="s">
        <v>446</v>
      </c>
      <c r="F199" s="151">
        <v>5904083313857</v>
      </c>
      <c r="G199" s="118" t="str">
        <f t="shared" si="5"/>
        <v>wmn jersey short sleeve, MONTY, black / red, L</v>
      </c>
      <c r="H199" s="60">
        <f>Preorder_2024!I63</f>
        <v>0</v>
      </c>
      <c r="I199" s="85">
        <v>189</v>
      </c>
    </row>
    <row r="200" spans="1:9" x14ac:dyDescent="0.45">
      <c r="A200" s="112" t="s">
        <v>196</v>
      </c>
      <c r="B200" s="112" t="s">
        <v>197</v>
      </c>
      <c r="C200" s="154" t="s">
        <v>382</v>
      </c>
      <c r="D200" s="113" t="s">
        <v>4</v>
      </c>
      <c r="E200" s="115" t="s">
        <v>447</v>
      </c>
      <c r="F200" s="151">
        <v>5904083313864</v>
      </c>
      <c r="G200" s="118" t="str">
        <f t="shared" si="5"/>
        <v>wmn jersey short sleeve, MONTY, black / red, XL</v>
      </c>
      <c r="H200" s="60">
        <f>Preorder_2024!J63</f>
        <v>0</v>
      </c>
      <c r="I200" s="85">
        <v>189</v>
      </c>
    </row>
    <row r="201" spans="1:9" x14ac:dyDescent="0.45">
      <c r="A201" s="112" t="s">
        <v>196</v>
      </c>
      <c r="B201" s="112" t="s">
        <v>197</v>
      </c>
      <c r="C201" s="154" t="s">
        <v>382</v>
      </c>
      <c r="D201" s="113" t="s">
        <v>7</v>
      </c>
      <c r="E201" s="115" t="s">
        <v>448</v>
      </c>
      <c r="F201" s="151">
        <v>5904083313871</v>
      </c>
      <c r="G201" s="118" t="str">
        <f t="shared" si="5"/>
        <v>wmn jersey short sleeve, MONTY, black / red, XXL</v>
      </c>
      <c r="H201" s="60">
        <f>Preorder_2024!K63</f>
        <v>0</v>
      </c>
      <c r="I201" s="85">
        <v>189</v>
      </c>
    </row>
    <row r="202" spans="1:9" x14ac:dyDescent="0.45">
      <c r="A202" s="112" t="s">
        <v>196</v>
      </c>
      <c r="B202" s="112" t="s">
        <v>197</v>
      </c>
      <c r="C202" s="154" t="s">
        <v>449</v>
      </c>
      <c r="D202" s="113" t="s">
        <v>11</v>
      </c>
      <c r="E202" s="115" t="s">
        <v>198</v>
      </c>
      <c r="F202" s="152">
        <v>5904083311518</v>
      </c>
      <c r="G202" s="118" t="str">
        <f t="shared" si="5"/>
        <v>wmn jersey short sleeve, MONTY, navy, XS</v>
      </c>
      <c r="H202" s="60">
        <f>Preorder_2024!F64</f>
        <v>0</v>
      </c>
      <c r="I202" s="85">
        <v>189</v>
      </c>
    </row>
    <row r="203" spans="1:9" x14ac:dyDescent="0.45">
      <c r="A203" s="112" t="s">
        <v>196</v>
      </c>
      <c r="B203" s="112" t="s">
        <v>197</v>
      </c>
      <c r="C203" s="154" t="s">
        <v>449</v>
      </c>
      <c r="D203" s="113" t="s">
        <v>1</v>
      </c>
      <c r="E203" s="115" t="s">
        <v>199</v>
      </c>
      <c r="F203" s="152">
        <v>5904083311525</v>
      </c>
      <c r="G203" s="118" t="str">
        <f t="shared" si="5"/>
        <v>wmn jersey short sleeve, MONTY, navy, S</v>
      </c>
      <c r="H203" s="60">
        <f>Preorder_2024!G64</f>
        <v>0</v>
      </c>
      <c r="I203" s="85">
        <v>189</v>
      </c>
    </row>
    <row r="204" spans="1:9" x14ac:dyDescent="0.45">
      <c r="A204" s="112" t="s">
        <v>196</v>
      </c>
      <c r="B204" s="112" t="s">
        <v>197</v>
      </c>
      <c r="C204" s="154" t="s">
        <v>449</v>
      </c>
      <c r="D204" s="113" t="s">
        <v>2</v>
      </c>
      <c r="E204" s="115" t="s">
        <v>200</v>
      </c>
      <c r="F204" s="152">
        <v>5904083311532</v>
      </c>
      <c r="G204" s="118" t="str">
        <f t="shared" si="5"/>
        <v>wmn jersey short sleeve, MONTY, navy, M</v>
      </c>
      <c r="H204" s="60">
        <f>Preorder_2024!H64</f>
        <v>0</v>
      </c>
      <c r="I204" s="85">
        <v>189</v>
      </c>
    </row>
    <row r="205" spans="1:9" x14ac:dyDescent="0.45">
      <c r="A205" s="112" t="s">
        <v>196</v>
      </c>
      <c r="B205" s="112" t="s">
        <v>197</v>
      </c>
      <c r="C205" s="154" t="s">
        <v>449</v>
      </c>
      <c r="D205" s="113" t="s">
        <v>3</v>
      </c>
      <c r="E205" s="115" t="s">
        <v>201</v>
      </c>
      <c r="F205" s="152">
        <v>5904083311549</v>
      </c>
      <c r="G205" s="118" t="str">
        <f t="shared" si="5"/>
        <v>wmn jersey short sleeve, MONTY, navy, L</v>
      </c>
      <c r="H205" s="60">
        <f>Preorder_2024!I64</f>
        <v>0</v>
      </c>
      <c r="I205" s="85">
        <v>189</v>
      </c>
    </row>
    <row r="206" spans="1:9" x14ac:dyDescent="0.45">
      <c r="A206" s="112" t="s">
        <v>196</v>
      </c>
      <c r="B206" s="112" t="s">
        <v>197</v>
      </c>
      <c r="C206" s="154" t="s">
        <v>449</v>
      </c>
      <c r="D206" s="113" t="s">
        <v>4</v>
      </c>
      <c r="E206" s="115" t="s">
        <v>202</v>
      </c>
      <c r="F206" s="152">
        <v>5904083311556</v>
      </c>
      <c r="G206" s="118" t="str">
        <f t="shared" si="5"/>
        <v>wmn jersey short sleeve, MONTY, navy, XL</v>
      </c>
      <c r="H206" s="60">
        <f>Preorder_2024!J64</f>
        <v>0</v>
      </c>
      <c r="I206" s="85">
        <v>189</v>
      </c>
    </row>
    <row r="207" spans="1:9" x14ac:dyDescent="0.45">
      <c r="A207" s="112" t="s">
        <v>196</v>
      </c>
      <c r="B207" s="112" t="s">
        <v>197</v>
      </c>
      <c r="C207" s="154" t="s">
        <v>449</v>
      </c>
      <c r="D207" s="113" t="s">
        <v>7</v>
      </c>
      <c r="E207" s="115" t="s">
        <v>203</v>
      </c>
      <c r="F207" s="152">
        <v>5904083311563</v>
      </c>
      <c r="G207" s="118" t="str">
        <f t="shared" si="5"/>
        <v>wmn jersey short sleeve, MONTY, navy, XXL</v>
      </c>
      <c r="H207" s="60">
        <f>Preorder_2024!K64</f>
        <v>0</v>
      </c>
      <c r="I207" s="85">
        <v>189</v>
      </c>
    </row>
    <row r="208" spans="1:9" x14ac:dyDescent="0.45">
      <c r="A208" s="112" t="s">
        <v>196</v>
      </c>
      <c r="B208" s="112" t="s">
        <v>197</v>
      </c>
      <c r="C208" s="154" t="s">
        <v>658</v>
      </c>
      <c r="D208" s="113" t="s">
        <v>11</v>
      </c>
      <c r="E208" s="115" t="s">
        <v>204</v>
      </c>
      <c r="F208" s="152">
        <v>5904083311631</v>
      </c>
      <c r="G208" s="118" t="str">
        <f t="shared" si="5"/>
        <v>wmn jersey short sleeve, MONTY, slate grey, XS</v>
      </c>
      <c r="H208" s="60">
        <f>Preorder_2024!F65</f>
        <v>0</v>
      </c>
      <c r="I208" s="85">
        <v>189</v>
      </c>
    </row>
    <row r="209" spans="1:9" x14ac:dyDescent="0.45">
      <c r="A209" s="112" t="s">
        <v>196</v>
      </c>
      <c r="B209" s="112" t="s">
        <v>197</v>
      </c>
      <c r="C209" s="154" t="s">
        <v>658</v>
      </c>
      <c r="D209" s="113" t="s">
        <v>1</v>
      </c>
      <c r="E209" s="115" t="s">
        <v>205</v>
      </c>
      <c r="F209" s="152">
        <v>5904083311648</v>
      </c>
      <c r="G209" s="118" t="str">
        <f t="shared" si="5"/>
        <v>wmn jersey short sleeve, MONTY, slate grey, S</v>
      </c>
      <c r="H209" s="60">
        <f>Preorder_2024!G65</f>
        <v>0</v>
      </c>
      <c r="I209" s="85">
        <v>189</v>
      </c>
    </row>
    <row r="210" spans="1:9" x14ac:dyDescent="0.45">
      <c r="A210" s="112" t="s">
        <v>196</v>
      </c>
      <c r="B210" s="112" t="s">
        <v>197</v>
      </c>
      <c r="C210" s="154" t="s">
        <v>658</v>
      </c>
      <c r="D210" s="113" t="s">
        <v>2</v>
      </c>
      <c r="E210" s="115" t="s">
        <v>206</v>
      </c>
      <c r="F210" s="152">
        <v>5904083311655</v>
      </c>
      <c r="G210" s="118" t="str">
        <f t="shared" si="5"/>
        <v>wmn jersey short sleeve, MONTY, slate grey, M</v>
      </c>
      <c r="H210" s="60">
        <f>Preorder_2024!H65</f>
        <v>0</v>
      </c>
      <c r="I210" s="85">
        <v>189</v>
      </c>
    </row>
    <row r="211" spans="1:9" x14ac:dyDescent="0.45">
      <c r="A211" s="112" t="s">
        <v>196</v>
      </c>
      <c r="B211" s="112" t="s">
        <v>197</v>
      </c>
      <c r="C211" s="154" t="s">
        <v>658</v>
      </c>
      <c r="D211" s="113" t="s">
        <v>3</v>
      </c>
      <c r="E211" s="115" t="s">
        <v>207</v>
      </c>
      <c r="F211" s="152">
        <v>5904083311662</v>
      </c>
      <c r="G211" s="118" t="str">
        <f t="shared" si="5"/>
        <v>wmn jersey short sleeve, MONTY, slate grey, L</v>
      </c>
      <c r="H211" s="60">
        <f>Preorder_2024!I65</f>
        <v>0</v>
      </c>
      <c r="I211" s="85">
        <v>189</v>
      </c>
    </row>
    <row r="212" spans="1:9" x14ac:dyDescent="0.45">
      <c r="A212" s="112" t="s">
        <v>196</v>
      </c>
      <c r="B212" s="112" t="s">
        <v>197</v>
      </c>
      <c r="C212" s="154" t="s">
        <v>658</v>
      </c>
      <c r="D212" s="113" t="s">
        <v>4</v>
      </c>
      <c r="E212" s="115" t="s">
        <v>208</v>
      </c>
      <c r="F212" s="152">
        <v>5904083311679</v>
      </c>
      <c r="G212" s="118" t="str">
        <f t="shared" si="5"/>
        <v>wmn jersey short sleeve, MONTY, slate grey, XL</v>
      </c>
      <c r="H212" s="60">
        <f>Preorder_2024!J65</f>
        <v>0</v>
      </c>
      <c r="I212" s="85">
        <v>189</v>
      </c>
    </row>
    <row r="213" spans="1:9" x14ac:dyDescent="0.45">
      <c r="A213" s="112" t="s">
        <v>196</v>
      </c>
      <c r="B213" s="112" t="s">
        <v>197</v>
      </c>
      <c r="C213" s="154" t="s">
        <v>658</v>
      </c>
      <c r="D213" s="113" t="s">
        <v>7</v>
      </c>
      <c r="E213" s="115" t="s">
        <v>209</v>
      </c>
      <c r="F213" s="152">
        <v>5904083311686</v>
      </c>
      <c r="G213" s="118" t="str">
        <f t="shared" si="5"/>
        <v>wmn jersey short sleeve, MONTY, slate grey, XXL</v>
      </c>
      <c r="H213" s="60">
        <f>Preorder_2024!K65</f>
        <v>0</v>
      </c>
      <c r="I213" s="85">
        <v>189</v>
      </c>
    </row>
    <row r="214" spans="1:9" x14ac:dyDescent="0.45">
      <c r="A214" s="112" t="s">
        <v>196</v>
      </c>
      <c r="B214" s="112" t="s">
        <v>210</v>
      </c>
      <c r="C214" s="154" t="s">
        <v>409</v>
      </c>
      <c r="D214" s="113" t="s">
        <v>11</v>
      </c>
      <c r="E214" s="150" t="s">
        <v>450</v>
      </c>
      <c r="F214" s="151">
        <v>5904083313222</v>
      </c>
      <c r="G214" s="118" t="str">
        <f t="shared" si="5"/>
        <v>wmn jersey short sleeve, WOODY, green, XS</v>
      </c>
      <c r="H214" s="60">
        <f>Preorder_2024!F66</f>
        <v>0</v>
      </c>
      <c r="I214" s="85">
        <v>189</v>
      </c>
    </row>
    <row r="215" spans="1:9" x14ac:dyDescent="0.45">
      <c r="A215" s="112" t="s">
        <v>196</v>
      </c>
      <c r="B215" s="112" t="s">
        <v>210</v>
      </c>
      <c r="C215" s="154" t="s">
        <v>409</v>
      </c>
      <c r="D215" s="113" t="s">
        <v>1</v>
      </c>
      <c r="E215" s="150" t="s">
        <v>451</v>
      </c>
      <c r="F215" s="151">
        <v>5904083313239</v>
      </c>
      <c r="G215" s="118" t="str">
        <f t="shared" si="5"/>
        <v>wmn jersey short sleeve, WOODY, green, S</v>
      </c>
      <c r="H215" s="60">
        <f>Preorder_2024!G66</f>
        <v>0</v>
      </c>
      <c r="I215" s="85">
        <v>189</v>
      </c>
    </row>
    <row r="216" spans="1:9" x14ac:dyDescent="0.45">
      <c r="A216" s="112" t="s">
        <v>196</v>
      </c>
      <c r="B216" s="112" t="s">
        <v>210</v>
      </c>
      <c r="C216" s="154" t="s">
        <v>409</v>
      </c>
      <c r="D216" s="113" t="s">
        <v>2</v>
      </c>
      <c r="E216" s="150" t="s">
        <v>452</v>
      </c>
      <c r="F216" s="151">
        <v>5904083313246</v>
      </c>
      <c r="G216" s="118" t="str">
        <f t="shared" si="5"/>
        <v>wmn jersey short sleeve, WOODY, green, M</v>
      </c>
      <c r="H216" s="60">
        <f>Preorder_2024!H66</f>
        <v>0</v>
      </c>
      <c r="I216" s="85">
        <v>189</v>
      </c>
    </row>
    <row r="217" spans="1:9" x14ac:dyDescent="0.45">
      <c r="A217" s="112" t="s">
        <v>196</v>
      </c>
      <c r="B217" s="112" t="s">
        <v>210</v>
      </c>
      <c r="C217" s="154" t="s">
        <v>409</v>
      </c>
      <c r="D217" s="113" t="s">
        <v>3</v>
      </c>
      <c r="E217" s="150" t="s">
        <v>453</v>
      </c>
      <c r="F217" s="151">
        <v>5904083313253</v>
      </c>
      <c r="G217" s="118" t="str">
        <f t="shared" si="5"/>
        <v>wmn jersey short sleeve, WOODY, green, L</v>
      </c>
      <c r="H217" s="60">
        <f>Preorder_2024!I66</f>
        <v>0</v>
      </c>
      <c r="I217" s="85">
        <v>189</v>
      </c>
    </row>
    <row r="218" spans="1:9" x14ac:dyDescent="0.45">
      <c r="A218" s="112" t="s">
        <v>196</v>
      </c>
      <c r="B218" s="112" t="s">
        <v>210</v>
      </c>
      <c r="C218" s="154" t="s">
        <v>409</v>
      </c>
      <c r="D218" s="113" t="s">
        <v>4</v>
      </c>
      <c r="E218" s="150" t="s">
        <v>454</v>
      </c>
      <c r="F218" s="151">
        <v>5904083313260</v>
      </c>
      <c r="G218" s="118" t="str">
        <f t="shared" si="5"/>
        <v>wmn jersey short sleeve, WOODY, green, XL</v>
      </c>
      <c r="H218" s="60">
        <f>Preorder_2024!J66</f>
        <v>0</v>
      </c>
      <c r="I218" s="85">
        <v>189</v>
      </c>
    </row>
    <row r="219" spans="1:9" x14ac:dyDescent="0.45">
      <c r="A219" s="112" t="s">
        <v>196</v>
      </c>
      <c r="B219" s="112" t="s">
        <v>210</v>
      </c>
      <c r="C219" s="154" t="s">
        <v>409</v>
      </c>
      <c r="D219" s="113" t="s">
        <v>7</v>
      </c>
      <c r="E219" s="150" t="s">
        <v>455</v>
      </c>
      <c r="F219" s="151">
        <v>5904083313277</v>
      </c>
      <c r="G219" s="118" t="str">
        <f t="shared" si="5"/>
        <v>wmn jersey short sleeve, WOODY, green, XXL</v>
      </c>
      <c r="H219" s="60">
        <f>Preorder_2024!K66</f>
        <v>0</v>
      </c>
      <c r="I219" s="85">
        <v>189</v>
      </c>
    </row>
    <row r="220" spans="1:9" x14ac:dyDescent="0.45">
      <c r="A220" s="112" t="s">
        <v>196</v>
      </c>
      <c r="B220" s="112" t="s">
        <v>210</v>
      </c>
      <c r="C220" s="154" t="s">
        <v>449</v>
      </c>
      <c r="D220" s="113" t="s">
        <v>11</v>
      </c>
      <c r="E220" s="161" t="s">
        <v>211</v>
      </c>
      <c r="F220" s="115">
        <v>5904083310276</v>
      </c>
      <c r="G220" s="118" t="str">
        <f t="shared" si="5"/>
        <v>wmn jersey short sleeve, WOODY, navy, XS</v>
      </c>
      <c r="H220" s="60">
        <f>Preorder_2024!F67</f>
        <v>0</v>
      </c>
      <c r="I220" s="85">
        <v>189</v>
      </c>
    </row>
    <row r="221" spans="1:9" x14ac:dyDescent="0.45">
      <c r="A221" s="112" t="s">
        <v>196</v>
      </c>
      <c r="B221" s="112" t="s">
        <v>210</v>
      </c>
      <c r="C221" s="154" t="s">
        <v>449</v>
      </c>
      <c r="D221" s="113" t="s">
        <v>1</v>
      </c>
      <c r="E221" s="152" t="s">
        <v>212</v>
      </c>
      <c r="F221" s="115">
        <v>5904083310283</v>
      </c>
      <c r="G221" s="118" t="str">
        <f t="shared" si="5"/>
        <v>wmn jersey short sleeve, WOODY, navy, S</v>
      </c>
      <c r="H221" s="60">
        <f>Preorder_2024!G67</f>
        <v>0</v>
      </c>
      <c r="I221" s="85">
        <v>189</v>
      </c>
    </row>
    <row r="222" spans="1:9" x14ac:dyDescent="0.45">
      <c r="A222" s="112" t="s">
        <v>196</v>
      </c>
      <c r="B222" s="112" t="s">
        <v>210</v>
      </c>
      <c r="C222" s="154" t="s">
        <v>449</v>
      </c>
      <c r="D222" s="113" t="s">
        <v>2</v>
      </c>
      <c r="E222" s="152" t="s">
        <v>213</v>
      </c>
      <c r="F222" s="115">
        <v>5904083310290</v>
      </c>
      <c r="G222" s="118" t="str">
        <f t="shared" si="5"/>
        <v>wmn jersey short sleeve, WOODY, navy, M</v>
      </c>
      <c r="H222" s="60">
        <f>Preorder_2024!H67</f>
        <v>0</v>
      </c>
      <c r="I222" s="85">
        <v>189</v>
      </c>
    </row>
    <row r="223" spans="1:9" x14ac:dyDescent="0.45">
      <c r="A223" s="112" t="s">
        <v>196</v>
      </c>
      <c r="B223" s="112" t="s">
        <v>210</v>
      </c>
      <c r="C223" s="154" t="s">
        <v>449</v>
      </c>
      <c r="D223" s="113" t="s">
        <v>3</v>
      </c>
      <c r="E223" s="152" t="s">
        <v>214</v>
      </c>
      <c r="F223" s="115">
        <v>5904083310306</v>
      </c>
      <c r="G223" s="118" t="str">
        <f t="shared" si="5"/>
        <v>wmn jersey short sleeve, WOODY, navy, L</v>
      </c>
      <c r="H223" s="60">
        <f>Preorder_2024!I67</f>
        <v>0</v>
      </c>
      <c r="I223" s="85">
        <v>189</v>
      </c>
    </row>
    <row r="224" spans="1:9" x14ac:dyDescent="0.45">
      <c r="A224" s="112" t="s">
        <v>196</v>
      </c>
      <c r="B224" s="112" t="s">
        <v>210</v>
      </c>
      <c r="C224" s="154" t="s">
        <v>449</v>
      </c>
      <c r="D224" s="113" t="s">
        <v>4</v>
      </c>
      <c r="E224" s="152" t="s">
        <v>215</v>
      </c>
      <c r="F224" s="115">
        <v>5904083310313</v>
      </c>
      <c r="G224" s="118" t="str">
        <f t="shared" si="5"/>
        <v>wmn jersey short sleeve, WOODY, navy, XL</v>
      </c>
      <c r="H224" s="60">
        <f>Preorder_2024!J67</f>
        <v>0</v>
      </c>
      <c r="I224" s="85">
        <v>189</v>
      </c>
    </row>
    <row r="225" spans="1:9" x14ac:dyDescent="0.45">
      <c r="A225" s="112" t="s">
        <v>196</v>
      </c>
      <c r="B225" s="112" t="s">
        <v>210</v>
      </c>
      <c r="C225" s="154" t="s">
        <v>449</v>
      </c>
      <c r="D225" s="113" t="s">
        <v>7</v>
      </c>
      <c r="E225" s="152" t="s">
        <v>216</v>
      </c>
      <c r="F225" s="115">
        <v>5904083310320</v>
      </c>
      <c r="G225" s="118" t="str">
        <f t="shared" si="5"/>
        <v>wmn jersey short sleeve, WOODY, navy, XXL</v>
      </c>
      <c r="H225" s="60">
        <f>Preorder_2024!K67</f>
        <v>0</v>
      </c>
      <c r="I225" s="85">
        <v>189</v>
      </c>
    </row>
    <row r="226" spans="1:9" x14ac:dyDescent="0.45">
      <c r="A226" s="112" t="s">
        <v>196</v>
      </c>
      <c r="B226" s="112" t="s">
        <v>210</v>
      </c>
      <c r="C226" s="154" t="s">
        <v>456</v>
      </c>
      <c r="D226" s="113" t="s">
        <v>11</v>
      </c>
      <c r="E226" s="152" t="s">
        <v>217</v>
      </c>
      <c r="F226" s="115">
        <v>5904083310214</v>
      </c>
      <c r="G226" s="118" t="str">
        <f t="shared" si="5"/>
        <v>wmn jersey short sleeve, WOODY, burgundy, XS</v>
      </c>
      <c r="H226" s="60">
        <f>Preorder_2024!F68</f>
        <v>0</v>
      </c>
      <c r="I226" s="85">
        <v>189</v>
      </c>
    </row>
    <row r="227" spans="1:9" x14ac:dyDescent="0.45">
      <c r="A227" s="112" t="s">
        <v>196</v>
      </c>
      <c r="B227" s="112" t="s">
        <v>210</v>
      </c>
      <c r="C227" s="154" t="s">
        <v>456</v>
      </c>
      <c r="D227" s="113" t="s">
        <v>1</v>
      </c>
      <c r="E227" s="152" t="s">
        <v>218</v>
      </c>
      <c r="F227" s="115">
        <v>5904083310221</v>
      </c>
      <c r="G227" s="118" t="str">
        <f t="shared" si="5"/>
        <v>wmn jersey short sleeve, WOODY, burgundy, S</v>
      </c>
      <c r="H227" s="60">
        <f>Preorder_2024!G68</f>
        <v>0</v>
      </c>
      <c r="I227" s="85">
        <v>189</v>
      </c>
    </row>
    <row r="228" spans="1:9" x14ac:dyDescent="0.45">
      <c r="A228" s="112" t="s">
        <v>196</v>
      </c>
      <c r="B228" s="112" t="s">
        <v>210</v>
      </c>
      <c r="C228" s="154" t="s">
        <v>456</v>
      </c>
      <c r="D228" s="113" t="s">
        <v>2</v>
      </c>
      <c r="E228" s="152" t="s">
        <v>219</v>
      </c>
      <c r="F228" s="115">
        <v>5904083310238</v>
      </c>
      <c r="G228" s="118" t="str">
        <f t="shared" si="5"/>
        <v>wmn jersey short sleeve, WOODY, burgundy, M</v>
      </c>
      <c r="H228" s="60">
        <f>Preorder_2024!H68</f>
        <v>0</v>
      </c>
      <c r="I228" s="85">
        <v>189</v>
      </c>
    </row>
    <row r="229" spans="1:9" x14ac:dyDescent="0.45">
      <c r="A229" s="112" t="s">
        <v>196</v>
      </c>
      <c r="B229" s="112" t="s">
        <v>210</v>
      </c>
      <c r="C229" s="154" t="s">
        <v>456</v>
      </c>
      <c r="D229" s="113" t="s">
        <v>3</v>
      </c>
      <c r="E229" s="152" t="s">
        <v>220</v>
      </c>
      <c r="F229" s="115">
        <v>5904083310245</v>
      </c>
      <c r="G229" s="118" t="str">
        <f t="shared" si="5"/>
        <v>wmn jersey short sleeve, WOODY, burgundy, L</v>
      </c>
      <c r="H229" s="60">
        <f>Preorder_2024!I68</f>
        <v>0</v>
      </c>
      <c r="I229" s="85">
        <v>189</v>
      </c>
    </row>
    <row r="230" spans="1:9" x14ac:dyDescent="0.45">
      <c r="A230" s="112" t="s">
        <v>196</v>
      </c>
      <c r="B230" s="112" t="s">
        <v>210</v>
      </c>
      <c r="C230" s="154" t="s">
        <v>456</v>
      </c>
      <c r="D230" s="113" t="s">
        <v>4</v>
      </c>
      <c r="E230" s="152" t="s">
        <v>221</v>
      </c>
      <c r="F230" s="115">
        <v>5904083310252</v>
      </c>
      <c r="G230" s="118" t="str">
        <f t="shared" si="5"/>
        <v>wmn jersey short sleeve, WOODY, burgundy, XL</v>
      </c>
      <c r="H230" s="60">
        <f>Preorder_2024!J68</f>
        <v>0</v>
      </c>
      <c r="I230" s="85">
        <v>189</v>
      </c>
    </row>
    <row r="231" spans="1:9" x14ac:dyDescent="0.45">
      <c r="A231" s="112" t="s">
        <v>196</v>
      </c>
      <c r="B231" s="112" t="s">
        <v>210</v>
      </c>
      <c r="C231" s="154" t="s">
        <v>456</v>
      </c>
      <c r="D231" s="113" t="s">
        <v>7</v>
      </c>
      <c r="E231" s="152" t="s">
        <v>222</v>
      </c>
      <c r="F231" s="115">
        <v>5904083310269</v>
      </c>
      <c r="G231" s="118" t="str">
        <f t="shared" si="5"/>
        <v>wmn jersey short sleeve, WOODY, burgundy, XXL</v>
      </c>
      <c r="H231" s="60">
        <f>Preorder_2024!K68</f>
        <v>0</v>
      </c>
      <c r="I231" s="85">
        <v>189</v>
      </c>
    </row>
    <row r="232" spans="1:9" x14ac:dyDescent="0.45">
      <c r="A232" s="112" t="s">
        <v>223</v>
      </c>
      <c r="B232" s="112" t="s">
        <v>224</v>
      </c>
      <c r="C232" s="154" t="s">
        <v>383</v>
      </c>
      <c r="D232" s="113" t="s">
        <v>11</v>
      </c>
      <c r="E232" s="115" t="s">
        <v>225</v>
      </c>
      <c r="F232" s="152">
        <v>5904083311693</v>
      </c>
      <c r="G232" s="118" t="str">
        <f t="shared" si="5"/>
        <v>wmn long sleeve jersey, PATROL WMN, black, XS</v>
      </c>
      <c r="H232" s="60">
        <f>Preorder_2024!F69</f>
        <v>0</v>
      </c>
      <c r="I232" s="85">
        <v>229</v>
      </c>
    </row>
    <row r="233" spans="1:9" x14ac:dyDescent="0.45">
      <c r="A233" s="112" t="s">
        <v>223</v>
      </c>
      <c r="B233" s="112" t="s">
        <v>224</v>
      </c>
      <c r="C233" s="154" t="s">
        <v>383</v>
      </c>
      <c r="D233" s="113" t="s">
        <v>1</v>
      </c>
      <c r="E233" s="115" t="s">
        <v>226</v>
      </c>
      <c r="F233" s="152">
        <v>5904083311709</v>
      </c>
      <c r="G233" s="118" t="str">
        <f t="shared" si="5"/>
        <v>wmn long sleeve jersey, PATROL WMN, black, S</v>
      </c>
      <c r="H233" s="60">
        <f>Preorder_2024!G69</f>
        <v>0</v>
      </c>
      <c r="I233" s="85">
        <v>229</v>
      </c>
    </row>
    <row r="234" spans="1:9" x14ac:dyDescent="0.45">
      <c r="A234" s="112" t="s">
        <v>223</v>
      </c>
      <c r="B234" s="112" t="s">
        <v>224</v>
      </c>
      <c r="C234" s="154" t="s">
        <v>383</v>
      </c>
      <c r="D234" s="113" t="s">
        <v>2</v>
      </c>
      <c r="E234" s="115" t="s">
        <v>227</v>
      </c>
      <c r="F234" s="152">
        <v>5904083311716</v>
      </c>
      <c r="G234" s="118" t="str">
        <f t="shared" si="5"/>
        <v>wmn long sleeve jersey, PATROL WMN, black, M</v>
      </c>
      <c r="H234" s="60">
        <f>Preorder_2024!H69</f>
        <v>0</v>
      </c>
      <c r="I234" s="85">
        <v>229</v>
      </c>
    </row>
    <row r="235" spans="1:9" x14ac:dyDescent="0.45">
      <c r="A235" s="112" t="s">
        <v>223</v>
      </c>
      <c r="B235" s="112" t="s">
        <v>224</v>
      </c>
      <c r="C235" s="154" t="s">
        <v>383</v>
      </c>
      <c r="D235" s="113" t="s">
        <v>3</v>
      </c>
      <c r="E235" s="115" t="s">
        <v>228</v>
      </c>
      <c r="F235" s="152">
        <v>5904083311723</v>
      </c>
      <c r="G235" s="118" t="str">
        <f t="shared" si="5"/>
        <v>wmn long sleeve jersey, PATROL WMN, black, L</v>
      </c>
      <c r="H235" s="60">
        <f>Preorder_2024!I69</f>
        <v>0</v>
      </c>
      <c r="I235" s="85">
        <v>229</v>
      </c>
    </row>
    <row r="236" spans="1:9" x14ac:dyDescent="0.45">
      <c r="A236" s="112" t="s">
        <v>223</v>
      </c>
      <c r="B236" s="112" t="s">
        <v>224</v>
      </c>
      <c r="C236" s="154" t="s">
        <v>383</v>
      </c>
      <c r="D236" s="113" t="s">
        <v>4</v>
      </c>
      <c r="E236" s="115" t="s">
        <v>229</v>
      </c>
      <c r="F236" s="152">
        <v>5904083311730</v>
      </c>
      <c r="G236" s="118" t="str">
        <f t="shared" si="5"/>
        <v>wmn long sleeve jersey, PATROL WMN, black, XL</v>
      </c>
      <c r="H236" s="60">
        <f>Preorder_2024!J69</f>
        <v>0</v>
      </c>
      <c r="I236" s="85">
        <v>229</v>
      </c>
    </row>
    <row r="237" spans="1:9" x14ac:dyDescent="0.45">
      <c r="A237" s="112" t="s">
        <v>223</v>
      </c>
      <c r="B237" s="112" t="s">
        <v>224</v>
      </c>
      <c r="C237" s="154" t="s">
        <v>383</v>
      </c>
      <c r="D237" s="113" t="s">
        <v>7</v>
      </c>
      <c r="E237" s="115" t="s">
        <v>230</v>
      </c>
      <c r="F237" s="152">
        <v>5904083311747</v>
      </c>
      <c r="G237" s="118" t="str">
        <f t="shared" si="5"/>
        <v>wmn long sleeve jersey, PATROL WMN, black, XXL</v>
      </c>
      <c r="H237" s="60">
        <f>Preorder_2024!K69</f>
        <v>0</v>
      </c>
      <c r="I237" s="85">
        <v>229</v>
      </c>
    </row>
    <row r="238" spans="1:9" x14ac:dyDescent="0.45">
      <c r="A238" s="112" t="s">
        <v>223</v>
      </c>
      <c r="B238" s="112" t="s">
        <v>224</v>
      </c>
      <c r="C238" s="112" t="s">
        <v>429</v>
      </c>
      <c r="D238" s="113" t="s">
        <v>11</v>
      </c>
      <c r="E238" s="150" t="s">
        <v>457</v>
      </c>
      <c r="F238" s="151">
        <v>5904083313284</v>
      </c>
      <c r="G238" s="118" t="str">
        <f t="shared" si="5"/>
        <v>wmn long sleeve jersey, PATROL WMN, red, XS</v>
      </c>
      <c r="H238" s="60">
        <f>Preorder_2024!F70</f>
        <v>0</v>
      </c>
      <c r="I238" s="85">
        <v>229</v>
      </c>
    </row>
    <row r="239" spans="1:9" x14ac:dyDescent="0.45">
      <c r="A239" s="112" t="s">
        <v>223</v>
      </c>
      <c r="B239" s="112" t="s">
        <v>224</v>
      </c>
      <c r="C239" s="112" t="s">
        <v>429</v>
      </c>
      <c r="D239" s="113" t="s">
        <v>1</v>
      </c>
      <c r="E239" s="150" t="s">
        <v>458</v>
      </c>
      <c r="F239" s="151">
        <v>5904083313291</v>
      </c>
      <c r="G239" s="118" t="str">
        <f t="shared" si="5"/>
        <v>wmn long sleeve jersey, PATROL WMN, red, S</v>
      </c>
      <c r="H239" s="60">
        <f>Preorder_2024!G70</f>
        <v>0</v>
      </c>
      <c r="I239" s="85">
        <v>229</v>
      </c>
    </row>
    <row r="240" spans="1:9" x14ac:dyDescent="0.45">
      <c r="A240" s="112" t="s">
        <v>223</v>
      </c>
      <c r="B240" s="112" t="s">
        <v>224</v>
      </c>
      <c r="C240" s="112" t="s">
        <v>429</v>
      </c>
      <c r="D240" s="113" t="s">
        <v>2</v>
      </c>
      <c r="E240" s="150" t="s">
        <v>459</v>
      </c>
      <c r="F240" s="151">
        <v>5904083313307</v>
      </c>
      <c r="G240" s="118" t="str">
        <f t="shared" si="5"/>
        <v>wmn long sleeve jersey, PATROL WMN, red, M</v>
      </c>
      <c r="H240" s="60">
        <f>Preorder_2024!H70</f>
        <v>0</v>
      </c>
      <c r="I240" s="85">
        <v>229</v>
      </c>
    </row>
    <row r="241" spans="1:9" x14ac:dyDescent="0.45">
      <c r="A241" s="112" t="s">
        <v>223</v>
      </c>
      <c r="B241" s="112" t="s">
        <v>224</v>
      </c>
      <c r="C241" s="112" t="s">
        <v>429</v>
      </c>
      <c r="D241" s="113" t="s">
        <v>3</v>
      </c>
      <c r="E241" s="150" t="s">
        <v>460</v>
      </c>
      <c r="F241" s="151">
        <v>5904083313314</v>
      </c>
      <c r="G241" s="118" t="str">
        <f t="shared" si="5"/>
        <v>wmn long sleeve jersey, PATROL WMN, red, L</v>
      </c>
      <c r="H241" s="60">
        <f>Preorder_2024!I70</f>
        <v>0</v>
      </c>
      <c r="I241" s="85">
        <v>229</v>
      </c>
    </row>
    <row r="242" spans="1:9" x14ac:dyDescent="0.45">
      <c r="A242" s="112" t="s">
        <v>223</v>
      </c>
      <c r="B242" s="112" t="s">
        <v>224</v>
      </c>
      <c r="C242" s="112" t="s">
        <v>429</v>
      </c>
      <c r="D242" s="113" t="s">
        <v>4</v>
      </c>
      <c r="E242" s="150" t="s">
        <v>461</v>
      </c>
      <c r="F242" s="151">
        <v>5904083313321</v>
      </c>
      <c r="G242" s="118" t="str">
        <f t="shared" si="5"/>
        <v>wmn long sleeve jersey, PATROL WMN, red, XL</v>
      </c>
      <c r="H242" s="60">
        <f>Preorder_2024!J70</f>
        <v>0</v>
      </c>
      <c r="I242" s="85">
        <v>229</v>
      </c>
    </row>
    <row r="243" spans="1:9" x14ac:dyDescent="0.45">
      <c r="A243" s="112" t="s">
        <v>223</v>
      </c>
      <c r="B243" s="112" t="s">
        <v>224</v>
      </c>
      <c r="C243" s="112" t="s">
        <v>429</v>
      </c>
      <c r="D243" s="113" t="s">
        <v>7</v>
      </c>
      <c r="E243" s="150" t="s">
        <v>462</v>
      </c>
      <c r="F243" s="151">
        <v>5904083313338</v>
      </c>
      <c r="G243" s="118" t="str">
        <f t="shared" si="5"/>
        <v>wmn long sleeve jersey, PATROL WMN, red, XXL</v>
      </c>
      <c r="H243" s="82">
        <f>Preorder_2024!K70</f>
        <v>0</v>
      </c>
      <c r="I243" s="85">
        <v>229</v>
      </c>
    </row>
    <row r="244" spans="1:9" x14ac:dyDescent="0.45">
      <c r="A244" s="112" t="s">
        <v>223</v>
      </c>
      <c r="B244" s="112" t="s">
        <v>224</v>
      </c>
      <c r="C244" s="112" t="s">
        <v>658</v>
      </c>
      <c r="D244" s="113" t="s">
        <v>11</v>
      </c>
      <c r="E244" s="115" t="s">
        <v>231</v>
      </c>
      <c r="F244" s="152">
        <v>5904083311815</v>
      </c>
      <c r="G244" s="118" t="str">
        <f t="shared" si="5"/>
        <v>wmn long sleeve jersey, PATROL WMN, slate grey, XS</v>
      </c>
      <c r="H244" s="60">
        <f>Preorder_2024!F71</f>
        <v>0</v>
      </c>
      <c r="I244" s="85">
        <v>229</v>
      </c>
    </row>
    <row r="245" spans="1:9" x14ac:dyDescent="0.45">
      <c r="A245" s="112" t="s">
        <v>223</v>
      </c>
      <c r="B245" s="112" t="s">
        <v>224</v>
      </c>
      <c r="C245" s="112" t="s">
        <v>658</v>
      </c>
      <c r="D245" s="113" t="s">
        <v>1</v>
      </c>
      <c r="E245" s="115" t="s">
        <v>232</v>
      </c>
      <c r="F245" s="152">
        <v>5904083311822</v>
      </c>
      <c r="G245" s="118" t="str">
        <f t="shared" si="5"/>
        <v>wmn long sleeve jersey, PATROL WMN, slate grey, S</v>
      </c>
      <c r="H245" s="60">
        <f>Preorder_2024!G71</f>
        <v>0</v>
      </c>
      <c r="I245" s="85">
        <v>229</v>
      </c>
    </row>
    <row r="246" spans="1:9" x14ac:dyDescent="0.45">
      <c r="A246" s="112" t="s">
        <v>223</v>
      </c>
      <c r="B246" s="112" t="s">
        <v>224</v>
      </c>
      <c r="C246" s="112" t="s">
        <v>658</v>
      </c>
      <c r="D246" s="113" t="s">
        <v>2</v>
      </c>
      <c r="E246" s="115" t="s">
        <v>233</v>
      </c>
      <c r="F246" s="152">
        <v>5904083311839</v>
      </c>
      <c r="G246" s="118" t="str">
        <f t="shared" si="5"/>
        <v>wmn long sleeve jersey, PATROL WMN, slate grey, M</v>
      </c>
      <c r="H246" s="60">
        <f>Preorder_2024!H71</f>
        <v>0</v>
      </c>
      <c r="I246" s="85">
        <v>229</v>
      </c>
    </row>
    <row r="247" spans="1:9" x14ac:dyDescent="0.45">
      <c r="A247" s="112" t="s">
        <v>223</v>
      </c>
      <c r="B247" s="112" t="s">
        <v>224</v>
      </c>
      <c r="C247" s="112" t="s">
        <v>658</v>
      </c>
      <c r="D247" s="113" t="s">
        <v>3</v>
      </c>
      <c r="E247" s="115" t="s">
        <v>234</v>
      </c>
      <c r="F247" s="152">
        <v>5904083311846</v>
      </c>
      <c r="G247" s="118" t="str">
        <f t="shared" si="5"/>
        <v>wmn long sleeve jersey, PATROL WMN, slate grey, L</v>
      </c>
      <c r="H247" s="60">
        <f>Preorder_2024!I71</f>
        <v>0</v>
      </c>
      <c r="I247" s="85">
        <v>229</v>
      </c>
    </row>
    <row r="248" spans="1:9" x14ac:dyDescent="0.45">
      <c r="A248" s="112" t="s">
        <v>223</v>
      </c>
      <c r="B248" s="112" t="s">
        <v>224</v>
      </c>
      <c r="C248" s="112" t="s">
        <v>658</v>
      </c>
      <c r="D248" s="113" t="s">
        <v>4</v>
      </c>
      <c r="E248" s="115" t="s">
        <v>235</v>
      </c>
      <c r="F248" s="152">
        <v>5904083311853</v>
      </c>
      <c r="G248" s="118" t="str">
        <f t="shared" si="5"/>
        <v>wmn long sleeve jersey, PATROL WMN, slate grey, XL</v>
      </c>
      <c r="H248" s="60">
        <f>Preorder_2024!J71</f>
        <v>0</v>
      </c>
      <c r="I248" s="85">
        <v>229</v>
      </c>
    </row>
    <row r="249" spans="1:9" x14ac:dyDescent="0.45">
      <c r="A249" s="112" t="s">
        <v>223</v>
      </c>
      <c r="B249" s="112" t="s">
        <v>224</v>
      </c>
      <c r="C249" s="112" t="s">
        <v>658</v>
      </c>
      <c r="D249" s="113" t="s">
        <v>7</v>
      </c>
      <c r="E249" s="115" t="s">
        <v>236</v>
      </c>
      <c r="F249" s="152">
        <v>5904083311860</v>
      </c>
      <c r="G249" s="118" t="str">
        <f t="shared" si="5"/>
        <v>wmn long sleeve jersey, PATROL WMN, slate grey, XXL</v>
      </c>
      <c r="H249" s="59">
        <f>Preorder_2024!K71</f>
        <v>0</v>
      </c>
      <c r="I249" s="85">
        <v>229</v>
      </c>
    </row>
    <row r="250" spans="1:9" x14ac:dyDescent="0.45">
      <c r="A250" s="112" t="s">
        <v>223</v>
      </c>
      <c r="B250" s="112" t="s">
        <v>632</v>
      </c>
      <c r="C250" s="112" t="s">
        <v>463</v>
      </c>
      <c r="D250" s="113" t="s">
        <v>11</v>
      </c>
      <c r="E250" s="150" t="s">
        <v>464</v>
      </c>
      <c r="F250" s="151">
        <v>5904083313345</v>
      </c>
      <c r="G250" s="118" t="str">
        <f t="shared" si="5"/>
        <v>wmn long sleeve jersey, CAMBER, melange / black, XS</v>
      </c>
      <c r="H250" s="60">
        <f>Preorder_2024!F72</f>
        <v>0</v>
      </c>
      <c r="I250" s="85">
        <v>229</v>
      </c>
    </row>
    <row r="251" spans="1:9" x14ac:dyDescent="0.45">
      <c r="A251" s="112" t="s">
        <v>223</v>
      </c>
      <c r="B251" s="112" t="s">
        <v>632</v>
      </c>
      <c r="C251" s="112" t="s">
        <v>463</v>
      </c>
      <c r="D251" s="113" t="s">
        <v>1</v>
      </c>
      <c r="E251" s="150" t="s">
        <v>465</v>
      </c>
      <c r="F251" s="151">
        <v>5904083313352</v>
      </c>
      <c r="G251" s="118" t="str">
        <f t="shared" si="5"/>
        <v>wmn long sleeve jersey, CAMBER, melange / black, S</v>
      </c>
      <c r="H251" s="60">
        <f>Preorder_2024!G72</f>
        <v>0</v>
      </c>
      <c r="I251" s="85">
        <v>229</v>
      </c>
    </row>
    <row r="252" spans="1:9" x14ac:dyDescent="0.45">
      <c r="A252" s="112" t="s">
        <v>223</v>
      </c>
      <c r="B252" s="112" t="s">
        <v>632</v>
      </c>
      <c r="C252" s="112" t="s">
        <v>463</v>
      </c>
      <c r="D252" s="113" t="s">
        <v>2</v>
      </c>
      <c r="E252" s="150" t="s">
        <v>466</v>
      </c>
      <c r="F252" s="151">
        <v>5904083313369</v>
      </c>
      <c r="G252" s="118" t="str">
        <f t="shared" si="5"/>
        <v>wmn long sleeve jersey, CAMBER, melange / black, M</v>
      </c>
      <c r="H252" s="60">
        <f>Preorder_2024!H72</f>
        <v>0</v>
      </c>
      <c r="I252" s="85">
        <v>229</v>
      </c>
    </row>
    <row r="253" spans="1:9" x14ac:dyDescent="0.45">
      <c r="A253" s="112" t="s">
        <v>223</v>
      </c>
      <c r="B253" s="112" t="s">
        <v>632</v>
      </c>
      <c r="C253" s="112" t="s">
        <v>463</v>
      </c>
      <c r="D253" s="113" t="s">
        <v>3</v>
      </c>
      <c r="E253" s="150" t="s">
        <v>467</v>
      </c>
      <c r="F253" s="151">
        <v>5904083313376</v>
      </c>
      <c r="G253" s="118" t="str">
        <f t="shared" si="5"/>
        <v>wmn long sleeve jersey, CAMBER, melange / black, L</v>
      </c>
      <c r="H253" s="60">
        <f>Preorder_2024!I72</f>
        <v>0</v>
      </c>
      <c r="I253" s="85">
        <v>229</v>
      </c>
    </row>
    <row r="254" spans="1:9" x14ac:dyDescent="0.45">
      <c r="A254" s="112" t="s">
        <v>223</v>
      </c>
      <c r="B254" s="112" t="s">
        <v>632</v>
      </c>
      <c r="C254" s="112" t="s">
        <v>463</v>
      </c>
      <c r="D254" s="113" t="s">
        <v>4</v>
      </c>
      <c r="E254" s="150" t="s">
        <v>468</v>
      </c>
      <c r="F254" s="151">
        <v>5904083313383</v>
      </c>
      <c r="G254" s="118" t="str">
        <f t="shared" si="5"/>
        <v>wmn long sleeve jersey, CAMBER, melange / black, XL</v>
      </c>
      <c r="H254" s="60">
        <f>Preorder_2024!J72</f>
        <v>0</v>
      </c>
      <c r="I254" s="85">
        <v>229</v>
      </c>
    </row>
    <row r="255" spans="1:9" x14ac:dyDescent="0.45">
      <c r="A255" s="112" t="s">
        <v>223</v>
      </c>
      <c r="B255" s="112" t="s">
        <v>632</v>
      </c>
      <c r="C255" s="112" t="s">
        <v>463</v>
      </c>
      <c r="D255" s="113" t="s">
        <v>7</v>
      </c>
      <c r="E255" s="150" t="s">
        <v>469</v>
      </c>
      <c r="F255" s="151">
        <v>5904083313390</v>
      </c>
      <c r="G255" s="118" t="str">
        <f t="shared" si="5"/>
        <v>wmn long sleeve jersey, CAMBER, melange / black, XXL</v>
      </c>
      <c r="H255" s="60">
        <f>Preorder_2024!K72</f>
        <v>0</v>
      </c>
      <c r="I255" s="85">
        <v>229</v>
      </c>
    </row>
    <row r="256" spans="1:9" x14ac:dyDescent="0.45">
      <c r="A256" s="112" t="s">
        <v>223</v>
      </c>
      <c r="B256" s="112" t="s">
        <v>632</v>
      </c>
      <c r="C256" s="112" t="s">
        <v>470</v>
      </c>
      <c r="D256" s="113" t="s">
        <v>11</v>
      </c>
      <c r="E256" s="150" t="s">
        <v>471</v>
      </c>
      <c r="F256" s="151">
        <v>5904083313406</v>
      </c>
      <c r="G256" s="118" t="str">
        <f t="shared" si="5"/>
        <v>wmn long sleeve jersey, CAMBER, melange / burgundy, XS</v>
      </c>
      <c r="H256" s="60">
        <f>Preorder_2024!F73</f>
        <v>0</v>
      </c>
      <c r="I256" s="85">
        <v>229</v>
      </c>
    </row>
    <row r="257" spans="1:9" x14ac:dyDescent="0.45">
      <c r="A257" s="112" t="s">
        <v>223</v>
      </c>
      <c r="B257" s="112" t="s">
        <v>632</v>
      </c>
      <c r="C257" s="112" t="s">
        <v>470</v>
      </c>
      <c r="D257" s="113" t="s">
        <v>1</v>
      </c>
      <c r="E257" s="150" t="s">
        <v>472</v>
      </c>
      <c r="F257" s="151">
        <v>5904083313413</v>
      </c>
      <c r="G257" s="118" t="str">
        <f t="shared" si="5"/>
        <v>wmn long sleeve jersey, CAMBER, melange / burgundy, S</v>
      </c>
      <c r="H257" s="60">
        <f>Preorder_2024!G73</f>
        <v>0</v>
      </c>
      <c r="I257" s="85">
        <v>229</v>
      </c>
    </row>
    <row r="258" spans="1:9" x14ac:dyDescent="0.45">
      <c r="A258" s="112" t="s">
        <v>223</v>
      </c>
      <c r="B258" s="112" t="s">
        <v>632</v>
      </c>
      <c r="C258" s="112" t="s">
        <v>470</v>
      </c>
      <c r="D258" s="113" t="s">
        <v>2</v>
      </c>
      <c r="E258" s="150" t="s">
        <v>473</v>
      </c>
      <c r="F258" s="151">
        <v>5904083313420</v>
      </c>
      <c r="G258" s="118" t="str">
        <f t="shared" si="5"/>
        <v>wmn long sleeve jersey, CAMBER, melange / burgundy, M</v>
      </c>
      <c r="H258" s="60">
        <f>Preorder_2024!H73</f>
        <v>0</v>
      </c>
      <c r="I258" s="85">
        <v>229</v>
      </c>
    </row>
    <row r="259" spans="1:9" x14ac:dyDescent="0.45">
      <c r="A259" s="112" t="s">
        <v>223</v>
      </c>
      <c r="B259" s="112" t="s">
        <v>632</v>
      </c>
      <c r="C259" s="112" t="s">
        <v>470</v>
      </c>
      <c r="D259" s="113" t="s">
        <v>3</v>
      </c>
      <c r="E259" s="150" t="s">
        <v>474</v>
      </c>
      <c r="F259" s="151">
        <v>5904083313437</v>
      </c>
      <c r="G259" s="118" t="str">
        <f t="shared" si="5"/>
        <v>wmn long sleeve jersey, CAMBER, melange / burgundy, L</v>
      </c>
      <c r="H259" s="60">
        <f>Preorder_2024!I73</f>
        <v>0</v>
      </c>
      <c r="I259" s="85">
        <v>229</v>
      </c>
    </row>
    <row r="260" spans="1:9" x14ac:dyDescent="0.45">
      <c r="A260" s="112" t="s">
        <v>223</v>
      </c>
      <c r="B260" s="112" t="s">
        <v>632</v>
      </c>
      <c r="C260" s="112" t="s">
        <v>470</v>
      </c>
      <c r="D260" s="113" t="s">
        <v>4</v>
      </c>
      <c r="E260" s="150" t="s">
        <v>475</v>
      </c>
      <c r="F260" s="151">
        <v>5904083313444</v>
      </c>
      <c r="G260" s="118" t="str">
        <f t="shared" ref="G260:G267" si="6">_xlfn.CONCAT(A260,", ",B260,", ",C260,", ",D260)</f>
        <v>wmn long sleeve jersey, CAMBER, melange / burgundy, XL</v>
      </c>
      <c r="H260" s="60">
        <f>Preorder_2024!J73</f>
        <v>0</v>
      </c>
      <c r="I260" s="85">
        <v>229</v>
      </c>
    </row>
    <row r="261" spans="1:9" x14ac:dyDescent="0.45">
      <c r="A261" s="112" t="s">
        <v>223</v>
      </c>
      <c r="B261" s="112" t="s">
        <v>632</v>
      </c>
      <c r="C261" s="112" t="s">
        <v>470</v>
      </c>
      <c r="D261" s="113" t="s">
        <v>7</v>
      </c>
      <c r="E261" s="150" t="s">
        <v>476</v>
      </c>
      <c r="F261" s="151">
        <v>5904083313451</v>
      </c>
      <c r="G261" s="118" t="str">
        <f t="shared" si="6"/>
        <v>wmn long sleeve jersey, CAMBER, melange / burgundy, XXL</v>
      </c>
      <c r="H261" s="60">
        <f>Preorder_2024!K73</f>
        <v>0</v>
      </c>
      <c r="I261" s="85">
        <v>229</v>
      </c>
    </row>
    <row r="262" spans="1:9" x14ac:dyDescent="0.45">
      <c r="A262" s="112" t="s">
        <v>223</v>
      </c>
      <c r="B262" s="112" t="s">
        <v>632</v>
      </c>
      <c r="C262" s="112" t="s">
        <v>707</v>
      </c>
      <c r="D262" s="113" t="s">
        <v>11</v>
      </c>
      <c r="E262" s="150" t="s">
        <v>477</v>
      </c>
      <c r="F262" s="151">
        <v>5904083313468</v>
      </c>
      <c r="G262" s="118" t="str">
        <f t="shared" si="6"/>
        <v>wmn long sleeve jersey, CAMBER, melange / slate grey, XS</v>
      </c>
      <c r="H262" s="60">
        <f>Preorder_2024!F74</f>
        <v>0</v>
      </c>
      <c r="I262" s="85">
        <v>229</v>
      </c>
    </row>
    <row r="263" spans="1:9" x14ac:dyDescent="0.45">
      <c r="A263" s="112" t="s">
        <v>223</v>
      </c>
      <c r="B263" s="112" t="s">
        <v>632</v>
      </c>
      <c r="C263" s="112" t="s">
        <v>707</v>
      </c>
      <c r="D263" s="113" t="s">
        <v>1</v>
      </c>
      <c r="E263" s="150" t="s">
        <v>478</v>
      </c>
      <c r="F263" s="151">
        <v>5904083313475</v>
      </c>
      <c r="G263" s="118" t="str">
        <f t="shared" si="6"/>
        <v>wmn long sleeve jersey, CAMBER, melange / slate grey, S</v>
      </c>
      <c r="H263" s="60">
        <f>Preorder_2024!G74</f>
        <v>0</v>
      </c>
      <c r="I263" s="85">
        <v>229</v>
      </c>
    </row>
    <row r="264" spans="1:9" x14ac:dyDescent="0.45">
      <c r="A264" s="112" t="s">
        <v>223</v>
      </c>
      <c r="B264" s="112" t="s">
        <v>632</v>
      </c>
      <c r="C264" s="112" t="s">
        <v>707</v>
      </c>
      <c r="D264" s="113" t="s">
        <v>2</v>
      </c>
      <c r="E264" s="150" t="s">
        <v>479</v>
      </c>
      <c r="F264" s="151">
        <v>5904083313482</v>
      </c>
      <c r="G264" s="118" t="str">
        <f t="shared" si="6"/>
        <v>wmn long sleeve jersey, CAMBER, melange / slate grey, M</v>
      </c>
      <c r="H264" s="60">
        <f>Preorder_2024!H74</f>
        <v>0</v>
      </c>
      <c r="I264" s="85">
        <v>229</v>
      </c>
    </row>
    <row r="265" spans="1:9" x14ac:dyDescent="0.45">
      <c r="A265" s="112" t="s">
        <v>223</v>
      </c>
      <c r="B265" s="112" t="s">
        <v>632</v>
      </c>
      <c r="C265" s="112" t="s">
        <v>707</v>
      </c>
      <c r="D265" s="113" t="s">
        <v>3</v>
      </c>
      <c r="E265" s="150" t="s">
        <v>480</v>
      </c>
      <c r="F265" s="151">
        <v>5904083313499</v>
      </c>
      <c r="G265" s="118" t="str">
        <f t="shared" si="6"/>
        <v>wmn long sleeve jersey, CAMBER, melange / slate grey, L</v>
      </c>
      <c r="H265" s="60">
        <f>Preorder_2024!I74</f>
        <v>0</v>
      </c>
      <c r="I265" s="85">
        <v>229</v>
      </c>
    </row>
    <row r="266" spans="1:9" x14ac:dyDescent="0.45">
      <c r="A266" s="112" t="s">
        <v>223</v>
      </c>
      <c r="B266" s="112" t="s">
        <v>632</v>
      </c>
      <c r="C266" s="112" t="s">
        <v>707</v>
      </c>
      <c r="D266" s="113" t="s">
        <v>4</v>
      </c>
      <c r="E266" s="150" t="s">
        <v>481</v>
      </c>
      <c r="F266" s="151">
        <v>5904083313505</v>
      </c>
      <c r="G266" s="118" t="str">
        <f t="shared" si="6"/>
        <v>wmn long sleeve jersey, CAMBER, melange / slate grey, XL</v>
      </c>
      <c r="H266" s="60">
        <f>Preorder_2024!J74</f>
        <v>0</v>
      </c>
      <c r="I266" s="85">
        <v>229</v>
      </c>
    </row>
    <row r="267" spans="1:9" x14ac:dyDescent="0.45">
      <c r="A267" s="112" t="s">
        <v>223</v>
      </c>
      <c r="B267" s="112" t="s">
        <v>632</v>
      </c>
      <c r="C267" s="112" t="s">
        <v>707</v>
      </c>
      <c r="D267" s="113" t="s">
        <v>7</v>
      </c>
      <c r="E267" s="150" t="s">
        <v>482</v>
      </c>
      <c r="F267" s="151">
        <v>5904083313512</v>
      </c>
      <c r="G267" s="118" t="str">
        <f t="shared" si="6"/>
        <v>wmn long sleeve jersey, CAMBER, melange / slate grey, XXL</v>
      </c>
      <c r="H267" s="60">
        <f>Preorder_2024!K74</f>
        <v>0</v>
      </c>
      <c r="I267" s="85">
        <v>229</v>
      </c>
    </row>
    <row r="268" spans="1:9" x14ac:dyDescent="0.45">
      <c r="A268" s="162" t="s">
        <v>237</v>
      </c>
      <c r="B268" s="162"/>
      <c r="C268" s="163"/>
      <c r="D268" s="164"/>
      <c r="E268" s="159"/>
      <c r="F268" s="164"/>
      <c r="G268" s="159"/>
      <c r="H268" s="159"/>
      <c r="I268" s="159"/>
    </row>
    <row r="269" spans="1:9" x14ac:dyDescent="0.45">
      <c r="A269" s="146" t="s">
        <v>238</v>
      </c>
      <c r="B269" s="146" t="s">
        <v>633</v>
      </c>
      <c r="C269" s="146" t="s">
        <v>383</v>
      </c>
      <c r="D269" s="147" t="s">
        <v>11</v>
      </c>
      <c r="E269" s="165" t="s">
        <v>634</v>
      </c>
      <c r="F269" s="149">
        <v>5904083314489</v>
      </c>
      <c r="G269" s="153" t="str">
        <f t="shared" ref="G269:G328" si="7">_xlfn.CONCAT(A269,", ",B269,", ",C269,", ",D269)</f>
        <v>gloves, FLOW V2, black, XS</v>
      </c>
      <c r="H269" s="116">
        <f>Preorder_2024!F77</f>
        <v>0</v>
      </c>
      <c r="I269" s="85">
        <v>159</v>
      </c>
    </row>
    <row r="270" spans="1:9" x14ac:dyDescent="0.45">
      <c r="A270" s="146" t="s">
        <v>238</v>
      </c>
      <c r="B270" s="146" t="s">
        <v>633</v>
      </c>
      <c r="C270" s="146" t="s">
        <v>383</v>
      </c>
      <c r="D270" s="147" t="s">
        <v>1</v>
      </c>
      <c r="E270" s="165" t="s">
        <v>635</v>
      </c>
      <c r="F270" s="149">
        <v>5904083314496</v>
      </c>
      <c r="G270" s="153" t="str">
        <f t="shared" si="7"/>
        <v>gloves, FLOW V2, black, S</v>
      </c>
      <c r="H270" s="116">
        <f>Preorder_2024!G77</f>
        <v>0</v>
      </c>
      <c r="I270" s="85">
        <v>159</v>
      </c>
    </row>
    <row r="271" spans="1:9" x14ac:dyDescent="0.45">
      <c r="A271" s="146" t="s">
        <v>238</v>
      </c>
      <c r="B271" s="146" t="s">
        <v>633</v>
      </c>
      <c r="C271" s="146" t="s">
        <v>383</v>
      </c>
      <c r="D271" s="147" t="s">
        <v>2</v>
      </c>
      <c r="E271" s="165" t="s">
        <v>636</v>
      </c>
      <c r="F271" s="149">
        <v>5904083314502</v>
      </c>
      <c r="G271" s="153" t="str">
        <f t="shared" si="7"/>
        <v>gloves, FLOW V2, black, M</v>
      </c>
      <c r="H271" s="116">
        <f>Preorder_2024!H77</f>
        <v>0</v>
      </c>
      <c r="I271" s="85">
        <v>159</v>
      </c>
    </row>
    <row r="272" spans="1:9" x14ac:dyDescent="0.45">
      <c r="A272" s="146" t="s">
        <v>238</v>
      </c>
      <c r="B272" s="146" t="s">
        <v>633</v>
      </c>
      <c r="C272" s="146" t="s">
        <v>383</v>
      </c>
      <c r="D272" s="147" t="s">
        <v>3</v>
      </c>
      <c r="E272" s="165" t="s">
        <v>637</v>
      </c>
      <c r="F272" s="149">
        <v>5904083314519</v>
      </c>
      <c r="G272" s="153" t="str">
        <f t="shared" si="7"/>
        <v>gloves, FLOW V2, black, L</v>
      </c>
      <c r="H272" s="116">
        <f>Preorder_2024!I77</f>
        <v>0</v>
      </c>
      <c r="I272" s="85">
        <v>159</v>
      </c>
    </row>
    <row r="273" spans="1:11" x14ac:dyDescent="0.45">
      <c r="A273" s="146" t="s">
        <v>238</v>
      </c>
      <c r="B273" s="146" t="s">
        <v>633</v>
      </c>
      <c r="C273" s="146" t="s">
        <v>383</v>
      </c>
      <c r="D273" s="147" t="s">
        <v>4</v>
      </c>
      <c r="E273" s="165" t="s">
        <v>638</v>
      </c>
      <c r="F273" s="149">
        <v>5904083314526</v>
      </c>
      <c r="G273" s="153" t="str">
        <f t="shared" si="7"/>
        <v>gloves, FLOW V2, black, XL</v>
      </c>
      <c r="H273" s="116">
        <f>Preorder_2024!J77</f>
        <v>0</v>
      </c>
      <c r="I273" s="85">
        <v>159</v>
      </c>
    </row>
    <row r="274" spans="1:11" ht="14.35" x14ac:dyDescent="0.5">
      <c r="A274" s="146" t="s">
        <v>238</v>
      </c>
      <c r="B274" s="146" t="s">
        <v>633</v>
      </c>
      <c r="C274" s="146" t="s">
        <v>383</v>
      </c>
      <c r="D274" s="147" t="s">
        <v>7</v>
      </c>
      <c r="E274" s="165" t="s">
        <v>639</v>
      </c>
      <c r="F274" s="149">
        <v>5904083314533</v>
      </c>
      <c r="G274" s="153" t="str">
        <f t="shared" si="7"/>
        <v>gloves, FLOW V2, black, XXL</v>
      </c>
      <c r="H274" s="116">
        <f>Preorder_2024!K77</f>
        <v>0</v>
      </c>
      <c r="I274" s="85">
        <v>159</v>
      </c>
      <c r="J274"/>
      <c r="K274" s="41"/>
    </row>
    <row r="275" spans="1:11" x14ac:dyDescent="0.45">
      <c r="A275" s="146" t="s">
        <v>238</v>
      </c>
      <c r="B275" s="146" t="s">
        <v>633</v>
      </c>
      <c r="C275" s="146" t="s">
        <v>607</v>
      </c>
      <c r="D275" s="147" t="s">
        <v>11</v>
      </c>
      <c r="E275" s="165" t="s">
        <v>640</v>
      </c>
      <c r="F275" s="149">
        <v>5904083314540</v>
      </c>
      <c r="G275" s="153" t="str">
        <f t="shared" si="7"/>
        <v>gloves, FLOW V2, grey, XS</v>
      </c>
      <c r="H275" s="116">
        <f>Preorder_2024!F78</f>
        <v>0</v>
      </c>
      <c r="I275" s="85">
        <v>159</v>
      </c>
    </row>
    <row r="276" spans="1:11" x14ac:dyDescent="0.45">
      <c r="A276" s="146" t="s">
        <v>238</v>
      </c>
      <c r="B276" s="146" t="s">
        <v>633</v>
      </c>
      <c r="C276" s="146" t="s">
        <v>607</v>
      </c>
      <c r="D276" s="147" t="s">
        <v>1</v>
      </c>
      <c r="E276" s="165" t="s">
        <v>641</v>
      </c>
      <c r="F276" s="149">
        <v>5904083314557</v>
      </c>
      <c r="G276" s="153" t="str">
        <f t="shared" si="7"/>
        <v>gloves, FLOW V2, grey, S</v>
      </c>
      <c r="H276" s="116">
        <f>Preorder_2024!G78</f>
        <v>0</v>
      </c>
      <c r="I276" s="85">
        <v>159</v>
      </c>
    </row>
    <row r="277" spans="1:11" x14ac:dyDescent="0.45">
      <c r="A277" s="146" t="s">
        <v>238</v>
      </c>
      <c r="B277" s="146" t="s">
        <v>633</v>
      </c>
      <c r="C277" s="146" t="s">
        <v>607</v>
      </c>
      <c r="D277" s="147" t="s">
        <v>2</v>
      </c>
      <c r="E277" s="165" t="s">
        <v>642</v>
      </c>
      <c r="F277" s="149">
        <v>5904083314564</v>
      </c>
      <c r="G277" s="153" t="str">
        <f t="shared" si="7"/>
        <v>gloves, FLOW V2, grey, M</v>
      </c>
      <c r="H277" s="116">
        <f>Preorder_2024!H78</f>
        <v>0</v>
      </c>
      <c r="I277" s="85">
        <v>159</v>
      </c>
    </row>
    <row r="278" spans="1:11" x14ac:dyDescent="0.45">
      <c r="A278" s="146" t="s">
        <v>238</v>
      </c>
      <c r="B278" s="146" t="s">
        <v>633</v>
      </c>
      <c r="C278" s="146" t="s">
        <v>607</v>
      </c>
      <c r="D278" s="147" t="s">
        <v>3</v>
      </c>
      <c r="E278" s="165" t="s">
        <v>643</v>
      </c>
      <c r="F278" s="149">
        <v>5904083314571</v>
      </c>
      <c r="G278" s="153" t="str">
        <f t="shared" si="7"/>
        <v>gloves, FLOW V2, grey, L</v>
      </c>
      <c r="H278" s="116">
        <f>Preorder_2024!I78</f>
        <v>0</v>
      </c>
      <c r="I278" s="85">
        <v>159</v>
      </c>
    </row>
    <row r="279" spans="1:11" x14ac:dyDescent="0.45">
      <c r="A279" s="146" t="s">
        <v>238</v>
      </c>
      <c r="B279" s="146" t="s">
        <v>633</v>
      </c>
      <c r="C279" s="146" t="s">
        <v>607</v>
      </c>
      <c r="D279" s="147" t="s">
        <v>4</v>
      </c>
      <c r="E279" s="165" t="s">
        <v>644</v>
      </c>
      <c r="F279" s="149">
        <v>5904083314588</v>
      </c>
      <c r="G279" s="153" t="str">
        <f t="shared" si="7"/>
        <v>gloves, FLOW V2, grey, XL</v>
      </c>
      <c r="H279" s="116">
        <f>Preorder_2024!J78</f>
        <v>0</v>
      </c>
      <c r="I279" s="85">
        <v>159</v>
      </c>
    </row>
    <row r="280" spans="1:11" x14ac:dyDescent="0.45">
      <c r="A280" s="146" t="s">
        <v>238</v>
      </c>
      <c r="B280" s="146" t="s">
        <v>633</v>
      </c>
      <c r="C280" s="146" t="s">
        <v>607</v>
      </c>
      <c r="D280" s="147" t="s">
        <v>7</v>
      </c>
      <c r="E280" s="165" t="s">
        <v>645</v>
      </c>
      <c r="F280" s="149">
        <v>5904083314595</v>
      </c>
      <c r="G280" s="153" t="str">
        <f t="shared" si="7"/>
        <v>gloves, FLOW V2, grey, XXL</v>
      </c>
      <c r="H280" s="116">
        <f>Preorder_2024!K78</f>
        <v>0</v>
      </c>
      <c r="I280" s="85">
        <v>159</v>
      </c>
    </row>
    <row r="281" spans="1:11" x14ac:dyDescent="0.45">
      <c r="A281" s="146" t="s">
        <v>238</v>
      </c>
      <c r="B281" s="146" t="s">
        <v>633</v>
      </c>
      <c r="C281" s="146" t="s">
        <v>429</v>
      </c>
      <c r="D281" s="147" t="s">
        <v>11</v>
      </c>
      <c r="E281" s="165" t="s">
        <v>646</v>
      </c>
      <c r="F281" s="149">
        <v>5904083314601</v>
      </c>
      <c r="G281" s="153" t="str">
        <f t="shared" si="7"/>
        <v>gloves, FLOW V2, red, XS</v>
      </c>
      <c r="H281" s="116">
        <f>Preorder_2024!F79</f>
        <v>0</v>
      </c>
      <c r="I281" s="85">
        <v>159</v>
      </c>
    </row>
    <row r="282" spans="1:11" x14ac:dyDescent="0.45">
      <c r="A282" s="146" t="s">
        <v>238</v>
      </c>
      <c r="B282" s="146" t="s">
        <v>633</v>
      </c>
      <c r="C282" s="146" t="s">
        <v>429</v>
      </c>
      <c r="D282" s="147" t="s">
        <v>1</v>
      </c>
      <c r="E282" s="165" t="s">
        <v>647</v>
      </c>
      <c r="F282" s="149">
        <v>5904083314618</v>
      </c>
      <c r="G282" s="153" t="str">
        <f t="shared" si="7"/>
        <v>gloves, FLOW V2, red, S</v>
      </c>
      <c r="H282" s="116">
        <f>Preorder_2024!G79</f>
        <v>0</v>
      </c>
      <c r="I282" s="85">
        <v>159</v>
      </c>
    </row>
    <row r="283" spans="1:11" x14ac:dyDescent="0.45">
      <c r="A283" s="146" t="s">
        <v>238</v>
      </c>
      <c r="B283" s="146" t="s">
        <v>633</v>
      </c>
      <c r="C283" s="146" t="s">
        <v>429</v>
      </c>
      <c r="D283" s="147" t="s">
        <v>2</v>
      </c>
      <c r="E283" s="165" t="s">
        <v>648</v>
      </c>
      <c r="F283" s="149">
        <v>5904083314625</v>
      </c>
      <c r="G283" s="153" t="str">
        <f t="shared" si="7"/>
        <v>gloves, FLOW V2, red, M</v>
      </c>
      <c r="H283" s="116">
        <f>Preorder_2024!H79</f>
        <v>0</v>
      </c>
      <c r="I283" s="85">
        <v>159</v>
      </c>
    </row>
    <row r="284" spans="1:11" x14ac:dyDescent="0.45">
      <c r="A284" s="146" t="s">
        <v>238</v>
      </c>
      <c r="B284" s="146" t="s">
        <v>633</v>
      </c>
      <c r="C284" s="146" t="s">
        <v>429</v>
      </c>
      <c r="D284" s="147" t="s">
        <v>3</v>
      </c>
      <c r="E284" s="165" t="s">
        <v>649</v>
      </c>
      <c r="F284" s="149">
        <v>5904083314632</v>
      </c>
      <c r="G284" s="153" t="str">
        <f t="shared" si="7"/>
        <v>gloves, FLOW V2, red, L</v>
      </c>
      <c r="H284" s="116">
        <f>Preorder_2024!I79</f>
        <v>0</v>
      </c>
      <c r="I284" s="85">
        <v>159</v>
      </c>
    </row>
    <row r="285" spans="1:11" x14ac:dyDescent="0.45">
      <c r="A285" s="146" t="s">
        <v>238</v>
      </c>
      <c r="B285" s="146" t="s">
        <v>633</v>
      </c>
      <c r="C285" s="146" t="s">
        <v>429</v>
      </c>
      <c r="D285" s="147" t="s">
        <v>4</v>
      </c>
      <c r="E285" s="165" t="s">
        <v>650</v>
      </c>
      <c r="F285" s="149">
        <v>5904083314649</v>
      </c>
      <c r="G285" s="153" t="str">
        <f t="shared" si="7"/>
        <v>gloves, FLOW V2, red, XL</v>
      </c>
      <c r="H285" s="116">
        <f>Preorder_2024!J79</f>
        <v>0</v>
      </c>
      <c r="I285" s="85">
        <v>159</v>
      </c>
    </row>
    <row r="286" spans="1:11" x14ac:dyDescent="0.45">
      <c r="A286" s="146" t="s">
        <v>238</v>
      </c>
      <c r="B286" s="146" t="s">
        <v>633</v>
      </c>
      <c r="C286" s="146" t="s">
        <v>429</v>
      </c>
      <c r="D286" s="147" t="s">
        <v>7</v>
      </c>
      <c r="E286" s="165" t="s">
        <v>651</v>
      </c>
      <c r="F286" s="149">
        <v>5904083314656</v>
      </c>
      <c r="G286" s="153" t="str">
        <f t="shared" si="7"/>
        <v>gloves, FLOW V2, red, XXL</v>
      </c>
      <c r="H286" s="116">
        <f>Preorder_2024!K79</f>
        <v>0</v>
      </c>
      <c r="I286" s="85">
        <v>159</v>
      </c>
    </row>
    <row r="287" spans="1:11" x14ac:dyDescent="0.45">
      <c r="A287" s="146" t="s">
        <v>238</v>
      </c>
      <c r="B287" s="146" t="s">
        <v>708</v>
      </c>
      <c r="C287" s="146" t="s">
        <v>383</v>
      </c>
      <c r="D287" s="147" t="s">
        <v>11</v>
      </c>
      <c r="E287" s="165" t="s">
        <v>652</v>
      </c>
      <c r="F287" s="149">
        <v>5904083314663</v>
      </c>
      <c r="G287" s="153" t="str">
        <f t="shared" si="7"/>
        <v>gloves, SESSION, black, XS</v>
      </c>
      <c r="H287" s="116">
        <f>Preorder_2024!F80</f>
        <v>0</v>
      </c>
      <c r="I287" s="85">
        <v>179</v>
      </c>
    </row>
    <row r="288" spans="1:11" x14ac:dyDescent="0.45">
      <c r="A288" s="146" t="s">
        <v>238</v>
      </c>
      <c r="B288" s="146" t="s">
        <v>708</v>
      </c>
      <c r="C288" s="146" t="s">
        <v>383</v>
      </c>
      <c r="D288" s="147" t="s">
        <v>1</v>
      </c>
      <c r="E288" s="165" t="s">
        <v>653</v>
      </c>
      <c r="F288" s="149">
        <v>5904083314670</v>
      </c>
      <c r="G288" s="153" t="str">
        <f t="shared" si="7"/>
        <v>gloves, SESSION, black, S</v>
      </c>
      <c r="H288" s="116">
        <f>Preorder_2024!G80</f>
        <v>0</v>
      </c>
      <c r="I288" s="85">
        <v>179</v>
      </c>
    </row>
    <row r="289" spans="1:9" x14ac:dyDescent="0.45">
      <c r="A289" s="146" t="s">
        <v>238</v>
      </c>
      <c r="B289" s="146" t="s">
        <v>708</v>
      </c>
      <c r="C289" s="146" t="s">
        <v>383</v>
      </c>
      <c r="D289" s="147" t="s">
        <v>2</v>
      </c>
      <c r="E289" s="165" t="s">
        <v>654</v>
      </c>
      <c r="F289" s="149">
        <v>5904083314687</v>
      </c>
      <c r="G289" s="153" t="str">
        <f t="shared" si="7"/>
        <v>gloves, SESSION, black, M</v>
      </c>
      <c r="H289" s="116">
        <f>Preorder_2024!H80</f>
        <v>0</v>
      </c>
      <c r="I289" s="85">
        <v>179</v>
      </c>
    </row>
    <row r="290" spans="1:9" x14ac:dyDescent="0.45">
      <c r="A290" s="146" t="s">
        <v>238</v>
      </c>
      <c r="B290" s="146" t="s">
        <v>708</v>
      </c>
      <c r="C290" s="146" t="s">
        <v>383</v>
      </c>
      <c r="D290" s="147" t="s">
        <v>3</v>
      </c>
      <c r="E290" s="165" t="s">
        <v>655</v>
      </c>
      <c r="F290" s="149">
        <v>5904083314694</v>
      </c>
      <c r="G290" s="153" t="str">
        <f t="shared" si="7"/>
        <v>gloves, SESSION, black, L</v>
      </c>
      <c r="H290" s="116">
        <f>Preorder_2024!I80</f>
        <v>0</v>
      </c>
      <c r="I290" s="85">
        <v>179</v>
      </c>
    </row>
    <row r="291" spans="1:9" x14ac:dyDescent="0.45">
      <c r="A291" s="146" t="s">
        <v>238</v>
      </c>
      <c r="B291" s="146" t="s">
        <v>708</v>
      </c>
      <c r="C291" s="146" t="s">
        <v>383</v>
      </c>
      <c r="D291" s="147" t="s">
        <v>4</v>
      </c>
      <c r="E291" s="165" t="s">
        <v>656</v>
      </c>
      <c r="F291" s="149">
        <v>5904083314700</v>
      </c>
      <c r="G291" s="153" t="str">
        <f t="shared" si="7"/>
        <v>gloves, SESSION, black, XL</v>
      </c>
      <c r="H291" s="116">
        <f>Preorder_2024!J80</f>
        <v>0</v>
      </c>
      <c r="I291" s="85">
        <v>179</v>
      </c>
    </row>
    <row r="292" spans="1:9" x14ac:dyDescent="0.45">
      <c r="A292" s="146" t="s">
        <v>238</v>
      </c>
      <c r="B292" s="146" t="s">
        <v>708</v>
      </c>
      <c r="C292" s="146" t="s">
        <v>383</v>
      </c>
      <c r="D292" s="147" t="s">
        <v>7</v>
      </c>
      <c r="E292" s="165" t="s">
        <v>657</v>
      </c>
      <c r="F292" s="149">
        <v>5904083314717</v>
      </c>
      <c r="G292" s="153" t="str">
        <f t="shared" si="7"/>
        <v>gloves, SESSION, black, XXL</v>
      </c>
      <c r="H292" s="116">
        <f>Preorder_2024!K80</f>
        <v>0</v>
      </c>
      <c r="I292" s="85">
        <v>179</v>
      </c>
    </row>
    <row r="293" spans="1:9" x14ac:dyDescent="0.45">
      <c r="A293" s="146" t="s">
        <v>238</v>
      </c>
      <c r="B293" s="146" t="s">
        <v>708</v>
      </c>
      <c r="C293" s="146" t="s">
        <v>658</v>
      </c>
      <c r="D293" s="147" t="s">
        <v>11</v>
      </c>
      <c r="E293" s="165" t="s">
        <v>659</v>
      </c>
      <c r="F293" s="149">
        <v>5904083314724</v>
      </c>
      <c r="G293" s="153" t="str">
        <f t="shared" si="7"/>
        <v>gloves, SESSION, slate grey, XS</v>
      </c>
      <c r="H293" s="116">
        <f>Preorder_2024!F81</f>
        <v>0</v>
      </c>
      <c r="I293" s="85">
        <v>179</v>
      </c>
    </row>
    <row r="294" spans="1:9" x14ac:dyDescent="0.45">
      <c r="A294" s="146" t="s">
        <v>238</v>
      </c>
      <c r="B294" s="146" t="s">
        <v>708</v>
      </c>
      <c r="C294" s="146" t="s">
        <v>658</v>
      </c>
      <c r="D294" s="147" t="s">
        <v>1</v>
      </c>
      <c r="E294" s="165" t="s">
        <v>660</v>
      </c>
      <c r="F294" s="149">
        <v>5904083314731</v>
      </c>
      <c r="G294" s="153" t="str">
        <f t="shared" si="7"/>
        <v>gloves, SESSION, slate grey, S</v>
      </c>
      <c r="H294" s="116">
        <f>Preorder_2024!G81</f>
        <v>0</v>
      </c>
      <c r="I294" s="85">
        <v>179</v>
      </c>
    </row>
    <row r="295" spans="1:9" x14ac:dyDescent="0.45">
      <c r="A295" s="146" t="s">
        <v>238</v>
      </c>
      <c r="B295" s="146" t="s">
        <v>708</v>
      </c>
      <c r="C295" s="146" t="s">
        <v>658</v>
      </c>
      <c r="D295" s="147" t="s">
        <v>2</v>
      </c>
      <c r="E295" s="165" t="s">
        <v>661</v>
      </c>
      <c r="F295" s="149">
        <v>5904083314748</v>
      </c>
      <c r="G295" s="153" t="str">
        <f t="shared" si="7"/>
        <v>gloves, SESSION, slate grey, M</v>
      </c>
      <c r="H295" s="116">
        <f>Preorder_2024!H81</f>
        <v>0</v>
      </c>
      <c r="I295" s="85">
        <v>179</v>
      </c>
    </row>
    <row r="296" spans="1:9" x14ac:dyDescent="0.45">
      <c r="A296" s="146" t="s">
        <v>238</v>
      </c>
      <c r="B296" s="146" t="s">
        <v>708</v>
      </c>
      <c r="C296" s="146" t="s">
        <v>658</v>
      </c>
      <c r="D296" s="147" t="s">
        <v>3</v>
      </c>
      <c r="E296" s="165" t="s">
        <v>662</v>
      </c>
      <c r="F296" s="149">
        <v>5904083314755</v>
      </c>
      <c r="G296" s="153" t="str">
        <f t="shared" si="7"/>
        <v>gloves, SESSION, slate grey, L</v>
      </c>
      <c r="H296" s="116">
        <f>Preorder_2024!I81</f>
        <v>0</v>
      </c>
      <c r="I296" s="85">
        <v>179</v>
      </c>
    </row>
    <row r="297" spans="1:9" x14ac:dyDescent="0.45">
      <c r="A297" s="146" t="s">
        <v>238</v>
      </c>
      <c r="B297" s="146" t="s">
        <v>708</v>
      </c>
      <c r="C297" s="146" t="s">
        <v>658</v>
      </c>
      <c r="D297" s="147" t="s">
        <v>4</v>
      </c>
      <c r="E297" s="165" t="s">
        <v>663</v>
      </c>
      <c r="F297" s="149">
        <v>5904083314762</v>
      </c>
      <c r="G297" s="153" t="str">
        <f t="shared" si="7"/>
        <v>gloves, SESSION, slate grey, XL</v>
      </c>
      <c r="H297" s="116">
        <f>Preorder_2024!J81</f>
        <v>0</v>
      </c>
      <c r="I297" s="85">
        <v>179</v>
      </c>
    </row>
    <row r="298" spans="1:9" x14ac:dyDescent="0.45">
      <c r="A298" s="146" t="s">
        <v>238</v>
      </c>
      <c r="B298" s="146" t="s">
        <v>708</v>
      </c>
      <c r="C298" s="146" t="s">
        <v>658</v>
      </c>
      <c r="D298" s="147" t="s">
        <v>7</v>
      </c>
      <c r="E298" s="165" t="s">
        <v>664</v>
      </c>
      <c r="F298" s="149">
        <v>5904083314779</v>
      </c>
      <c r="G298" s="153" t="str">
        <f t="shared" si="7"/>
        <v>gloves, SESSION, slate grey, XXL</v>
      </c>
      <c r="H298" s="116">
        <f>Preorder_2024!K81</f>
        <v>0</v>
      </c>
      <c r="I298" s="85">
        <v>179</v>
      </c>
    </row>
    <row r="299" spans="1:9" x14ac:dyDescent="0.45">
      <c r="A299" s="146" t="s">
        <v>238</v>
      </c>
      <c r="B299" s="146" t="s">
        <v>708</v>
      </c>
      <c r="C299" s="146" t="s">
        <v>409</v>
      </c>
      <c r="D299" s="147" t="s">
        <v>11</v>
      </c>
      <c r="E299" s="165" t="s">
        <v>665</v>
      </c>
      <c r="F299" s="149">
        <v>5904083314786</v>
      </c>
      <c r="G299" s="153" t="str">
        <f t="shared" si="7"/>
        <v>gloves, SESSION, green, XS</v>
      </c>
      <c r="H299" s="60">
        <f>Preorder_2024!F82</f>
        <v>0</v>
      </c>
      <c r="I299" s="85">
        <v>179</v>
      </c>
    </row>
    <row r="300" spans="1:9" x14ac:dyDescent="0.45">
      <c r="A300" s="146" t="s">
        <v>238</v>
      </c>
      <c r="B300" s="146" t="s">
        <v>708</v>
      </c>
      <c r="C300" s="146" t="s">
        <v>409</v>
      </c>
      <c r="D300" s="147" t="s">
        <v>1</v>
      </c>
      <c r="E300" s="165" t="s">
        <v>666</v>
      </c>
      <c r="F300" s="149">
        <v>5904083314793</v>
      </c>
      <c r="G300" s="153" t="str">
        <f t="shared" si="7"/>
        <v>gloves, SESSION, green, S</v>
      </c>
      <c r="H300" s="60">
        <f>Preorder_2024!G82</f>
        <v>0</v>
      </c>
      <c r="I300" s="85">
        <v>179</v>
      </c>
    </row>
    <row r="301" spans="1:9" x14ac:dyDescent="0.45">
      <c r="A301" s="146" t="s">
        <v>238</v>
      </c>
      <c r="B301" s="146" t="s">
        <v>708</v>
      </c>
      <c r="C301" s="146" t="s">
        <v>409</v>
      </c>
      <c r="D301" s="147" t="s">
        <v>2</v>
      </c>
      <c r="E301" s="165" t="s">
        <v>667</v>
      </c>
      <c r="F301" s="149">
        <v>5904083314809</v>
      </c>
      <c r="G301" s="153" t="str">
        <f t="shared" si="7"/>
        <v>gloves, SESSION, green, M</v>
      </c>
      <c r="H301" s="60">
        <f>Preorder_2024!H82</f>
        <v>0</v>
      </c>
      <c r="I301" s="85">
        <v>179</v>
      </c>
    </row>
    <row r="302" spans="1:9" x14ac:dyDescent="0.45">
      <c r="A302" s="146" t="s">
        <v>238</v>
      </c>
      <c r="B302" s="146" t="s">
        <v>708</v>
      </c>
      <c r="C302" s="146" t="s">
        <v>409</v>
      </c>
      <c r="D302" s="147" t="s">
        <v>3</v>
      </c>
      <c r="E302" s="165" t="s">
        <v>668</v>
      </c>
      <c r="F302" s="149">
        <v>5904083314816</v>
      </c>
      <c r="G302" s="153" t="str">
        <f t="shared" si="7"/>
        <v>gloves, SESSION, green, L</v>
      </c>
      <c r="H302" s="60">
        <f>Preorder_2024!I82</f>
        <v>0</v>
      </c>
      <c r="I302" s="85">
        <v>179</v>
      </c>
    </row>
    <row r="303" spans="1:9" x14ac:dyDescent="0.45">
      <c r="A303" s="146" t="s">
        <v>238</v>
      </c>
      <c r="B303" s="146" t="s">
        <v>708</v>
      </c>
      <c r="C303" s="146" t="s">
        <v>409</v>
      </c>
      <c r="D303" s="147" t="s">
        <v>4</v>
      </c>
      <c r="E303" s="165" t="s">
        <v>669</v>
      </c>
      <c r="F303" s="149">
        <v>5904083314823</v>
      </c>
      <c r="G303" s="153" t="str">
        <f t="shared" si="7"/>
        <v>gloves, SESSION, green, XL</v>
      </c>
      <c r="H303" s="60">
        <f>Preorder_2024!J82</f>
        <v>0</v>
      </c>
      <c r="I303" s="85">
        <v>179</v>
      </c>
    </row>
    <row r="304" spans="1:9" x14ac:dyDescent="0.45">
      <c r="A304" s="146" t="s">
        <v>238</v>
      </c>
      <c r="B304" s="146" t="s">
        <v>708</v>
      </c>
      <c r="C304" s="146" t="s">
        <v>409</v>
      </c>
      <c r="D304" s="147" t="s">
        <v>7</v>
      </c>
      <c r="E304" s="165" t="s">
        <v>670</v>
      </c>
      <c r="F304" s="149">
        <v>5904083314830</v>
      </c>
      <c r="G304" s="153" t="str">
        <f t="shared" si="7"/>
        <v>gloves, SESSION, green, XXL</v>
      </c>
      <c r="H304" s="60">
        <f>Preorder_2024!K82</f>
        <v>0</v>
      </c>
      <c r="I304" s="85">
        <v>179</v>
      </c>
    </row>
    <row r="305" spans="1:10" x14ac:dyDescent="0.45">
      <c r="A305" s="112" t="s">
        <v>238</v>
      </c>
      <c r="B305" s="112" t="s">
        <v>188</v>
      </c>
      <c r="C305" s="112" t="s">
        <v>383</v>
      </c>
      <c r="D305" s="113" t="s">
        <v>11</v>
      </c>
      <c r="E305" s="114" t="s">
        <v>525</v>
      </c>
      <c r="F305" s="115">
        <v>5902188028010</v>
      </c>
      <c r="G305" s="166" t="str">
        <f t="shared" si="7"/>
        <v>gloves, EVO RACE, black, XS</v>
      </c>
      <c r="H305" s="60">
        <f>Preorder_2024!F83</f>
        <v>0</v>
      </c>
      <c r="I305" s="85">
        <v>179</v>
      </c>
    </row>
    <row r="306" spans="1:10" x14ac:dyDescent="0.45">
      <c r="A306" s="112" t="s">
        <v>238</v>
      </c>
      <c r="B306" s="112" t="s">
        <v>188</v>
      </c>
      <c r="C306" s="112" t="s">
        <v>383</v>
      </c>
      <c r="D306" s="113" t="s">
        <v>1</v>
      </c>
      <c r="E306" s="114" t="s">
        <v>526</v>
      </c>
      <c r="F306" s="115">
        <v>5902188028027</v>
      </c>
      <c r="G306" s="166" t="str">
        <f t="shared" si="7"/>
        <v>gloves, EVO RACE, black, S</v>
      </c>
      <c r="H306" s="60">
        <f>Preorder_2024!G83</f>
        <v>0</v>
      </c>
      <c r="I306" s="85">
        <v>179</v>
      </c>
    </row>
    <row r="307" spans="1:10" x14ac:dyDescent="0.45">
      <c r="A307" s="112" t="s">
        <v>238</v>
      </c>
      <c r="B307" s="112" t="s">
        <v>188</v>
      </c>
      <c r="C307" s="112" t="s">
        <v>383</v>
      </c>
      <c r="D307" s="113" t="s">
        <v>2</v>
      </c>
      <c r="E307" s="114" t="s">
        <v>527</v>
      </c>
      <c r="F307" s="115">
        <v>5902188028034</v>
      </c>
      <c r="G307" s="166" t="str">
        <f t="shared" si="7"/>
        <v>gloves, EVO RACE, black, M</v>
      </c>
      <c r="H307" s="60">
        <f>Preorder_2024!H83</f>
        <v>0</v>
      </c>
      <c r="I307" s="85">
        <v>179</v>
      </c>
    </row>
    <row r="308" spans="1:10" x14ac:dyDescent="0.45">
      <c r="A308" s="112" t="s">
        <v>238</v>
      </c>
      <c r="B308" s="112" t="s">
        <v>188</v>
      </c>
      <c r="C308" s="112" t="s">
        <v>383</v>
      </c>
      <c r="D308" s="113" t="s">
        <v>3</v>
      </c>
      <c r="E308" s="114" t="s">
        <v>528</v>
      </c>
      <c r="F308" s="115">
        <v>5902188028041</v>
      </c>
      <c r="G308" s="166" t="str">
        <f t="shared" si="7"/>
        <v>gloves, EVO RACE, black, L</v>
      </c>
      <c r="H308" s="60">
        <f>Preorder_2024!I83</f>
        <v>0</v>
      </c>
      <c r="I308" s="85">
        <v>179</v>
      </c>
    </row>
    <row r="309" spans="1:10" x14ac:dyDescent="0.45">
      <c r="A309" s="112" t="s">
        <v>238</v>
      </c>
      <c r="B309" s="112" t="s">
        <v>188</v>
      </c>
      <c r="C309" s="112" t="s">
        <v>383</v>
      </c>
      <c r="D309" s="113" t="s">
        <v>4</v>
      </c>
      <c r="E309" s="114" t="s">
        <v>529</v>
      </c>
      <c r="F309" s="115">
        <v>5902188028058</v>
      </c>
      <c r="G309" s="166" t="str">
        <f t="shared" si="7"/>
        <v>gloves, EVO RACE, black, XL</v>
      </c>
      <c r="H309" s="60">
        <f>Preorder_2024!J83</f>
        <v>0</v>
      </c>
      <c r="I309" s="85">
        <v>179</v>
      </c>
    </row>
    <row r="310" spans="1:10" x14ac:dyDescent="0.45">
      <c r="A310" s="112" t="s">
        <v>238</v>
      </c>
      <c r="B310" s="112" t="s">
        <v>188</v>
      </c>
      <c r="C310" s="112" t="s">
        <v>383</v>
      </c>
      <c r="D310" s="113" t="s">
        <v>7</v>
      </c>
      <c r="E310" s="114" t="s">
        <v>530</v>
      </c>
      <c r="F310" s="115">
        <v>5902188028065</v>
      </c>
      <c r="G310" s="166" t="str">
        <f t="shared" si="7"/>
        <v>gloves, EVO RACE, black, XXL</v>
      </c>
      <c r="H310" s="59">
        <f>Preorder_2024!K83</f>
        <v>0</v>
      </c>
      <c r="I310" s="85">
        <v>179</v>
      </c>
    </row>
    <row r="311" spans="1:10" x14ac:dyDescent="0.45">
      <c r="A311" s="112" t="s">
        <v>238</v>
      </c>
      <c r="B311" s="112" t="s">
        <v>188</v>
      </c>
      <c r="C311" s="112" t="s">
        <v>386</v>
      </c>
      <c r="D311" s="113" t="s">
        <v>11</v>
      </c>
      <c r="E311" s="167" t="s">
        <v>483</v>
      </c>
      <c r="F311" s="151">
        <v>5904083313765</v>
      </c>
      <c r="G311" s="118" t="str">
        <f t="shared" si="7"/>
        <v>gloves, EVO RACE, black / yellow, XS</v>
      </c>
      <c r="H311" s="60">
        <f>Preorder_2024!F84</f>
        <v>0</v>
      </c>
      <c r="I311" s="85">
        <v>179</v>
      </c>
    </row>
    <row r="312" spans="1:10" x14ac:dyDescent="0.45">
      <c r="A312" s="112" t="s">
        <v>238</v>
      </c>
      <c r="B312" s="112" t="s">
        <v>188</v>
      </c>
      <c r="C312" s="112" t="s">
        <v>386</v>
      </c>
      <c r="D312" s="113" t="s">
        <v>1</v>
      </c>
      <c r="E312" s="167" t="s">
        <v>484</v>
      </c>
      <c r="F312" s="151">
        <v>5904083313772</v>
      </c>
      <c r="G312" s="118" t="str">
        <f t="shared" si="7"/>
        <v>gloves, EVO RACE, black / yellow, S</v>
      </c>
      <c r="H312" s="60">
        <f>Preorder_2024!G84</f>
        <v>0</v>
      </c>
      <c r="I312" s="85">
        <v>179</v>
      </c>
    </row>
    <row r="313" spans="1:10" x14ac:dyDescent="0.45">
      <c r="A313" s="112" t="s">
        <v>238</v>
      </c>
      <c r="B313" s="112" t="s">
        <v>188</v>
      </c>
      <c r="C313" s="112" t="s">
        <v>386</v>
      </c>
      <c r="D313" s="113" t="s">
        <v>2</v>
      </c>
      <c r="E313" s="167" t="s">
        <v>485</v>
      </c>
      <c r="F313" s="151">
        <v>5904083313789</v>
      </c>
      <c r="G313" s="118" t="str">
        <f t="shared" si="7"/>
        <v>gloves, EVO RACE, black / yellow, M</v>
      </c>
      <c r="H313" s="60">
        <f>Preorder_2024!H84</f>
        <v>0</v>
      </c>
      <c r="I313" s="85">
        <v>179</v>
      </c>
    </row>
    <row r="314" spans="1:10" x14ac:dyDescent="0.45">
      <c r="A314" s="112" t="s">
        <v>238</v>
      </c>
      <c r="B314" s="112" t="s">
        <v>188</v>
      </c>
      <c r="C314" s="112" t="s">
        <v>386</v>
      </c>
      <c r="D314" s="113" t="s">
        <v>3</v>
      </c>
      <c r="E314" s="167" t="s">
        <v>486</v>
      </c>
      <c r="F314" s="151">
        <v>5904083313796</v>
      </c>
      <c r="G314" s="118" t="str">
        <f t="shared" si="7"/>
        <v>gloves, EVO RACE, black / yellow, L</v>
      </c>
      <c r="H314" s="60">
        <f>Preorder_2024!I84</f>
        <v>0</v>
      </c>
      <c r="I314" s="85">
        <v>179</v>
      </c>
    </row>
    <row r="315" spans="1:10" x14ac:dyDescent="0.45">
      <c r="A315" s="112" t="s">
        <v>238</v>
      </c>
      <c r="B315" s="112" t="s">
        <v>188</v>
      </c>
      <c r="C315" s="112" t="s">
        <v>386</v>
      </c>
      <c r="D315" s="113" t="s">
        <v>4</v>
      </c>
      <c r="E315" s="167" t="s">
        <v>487</v>
      </c>
      <c r="F315" s="151">
        <v>5904083313802</v>
      </c>
      <c r="G315" s="118" t="str">
        <f t="shared" si="7"/>
        <v>gloves, EVO RACE, black / yellow, XL</v>
      </c>
      <c r="H315" s="60">
        <f>Preorder_2024!J84</f>
        <v>0</v>
      </c>
      <c r="I315" s="85">
        <v>179</v>
      </c>
    </row>
    <row r="316" spans="1:10" x14ac:dyDescent="0.45">
      <c r="A316" s="112" t="s">
        <v>238</v>
      </c>
      <c r="B316" s="112" t="s">
        <v>188</v>
      </c>
      <c r="C316" s="112" t="s">
        <v>386</v>
      </c>
      <c r="D316" s="113" t="s">
        <v>7</v>
      </c>
      <c r="E316" s="167" t="s">
        <v>488</v>
      </c>
      <c r="F316" s="151">
        <v>5904083313819</v>
      </c>
      <c r="G316" s="118" t="str">
        <f t="shared" si="7"/>
        <v>gloves, EVO RACE, black / yellow, XXL</v>
      </c>
      <c r="H316" s="60">
        <f>Preorder_2024!J85</f>
        <v>0</v>
      </c>
      <c r="I316" s="85">
        <v>179</v>
      </c>
    </row>
    <row r="317" spans="1:10" x14ac:dyDescent="0.45">
      <c r="A317" s="112" t="s">
        <v>238</v>
      </c>
      <c r="B317" s="112" t="s">
        <v>188</v>
      </c>
      <c r="C317" s="112" t="s">
        <v>382</v>
      </c>
      <c r="D317" s="113" t="s">
        <v>11</v>
      </c>
      <c r="E317" s="114" t="s">
        <v>239</v>
      </c>
      <c r="F317" s="115">
        <v>5902188028133</v>
      </c>
      <c r="G317" s="118" t="str">
        <f t="shared" si="7"/>
        <v>gloves, EVO RACE, black / red, XS</v>
      </c>
      <c r="H317" s="60">
        <f>Preorder_2024!F85</f>
        <v>0</v>
      </c>
      <c r="I317" s="85">
        <v>179</v>
      </c>
    </row>
    <row r="318" spans="1:10" x14ac:dyDescent="0.45">
      <c r="A318" s="112" t="s">
        <v>238</v>
      </c>
      <c r="B318" s="112" t="s">
        <v>188</v>
      </c>
      <c r="C318" s="112" t="s">
        <v>382</v>
      </c>
      <c r="D318" s="113" t="s">
        <v>1</v>
      </c>
      <c r="E318" s="114" t="s">
        <v>240</v>
      </c>
      <c r="F318" s="115">
        <v>5902188028140</v>
      </c>
      <c r="G318" s="118" t="str">
        <f t="shared" si="7"/>
        <v>gloves, EVO RACE, black / red, S</v>
      </c>
      <c r="H318" s="60">
        <f>Preorder_2024!G85</f>
        <v>0</v>
      </c>
      <c r="I318" s="85">
        <v>179</v>
      </c>
      <c r="J318" s="90"/>
    </row>
    <row r="319" spans="1:10" x14ac:dyDescent="0.45">
      <c r="A319" s="112" t="s">
        <v>238</v>
      </c>
      <c r="B319" s="112" t="s">
        <v>188</v>
      </c>
      <c r="C319" s="112" t="s">
        <v>382</v>
      </c>
      <c r="D319" s="113" t="s">
        <v>2</v>
      </c>
      <c r="E319" s="114" t="s">
        <v>241</v>
      </c>
      <c r="F319" s="115">
        <v>5902188028157</v>
      </c>
      <c r="G319" s="118" t="str">
        <f t="shared" si="7"/>
        <v>gloves, EVO RACE, black / red, M</v>
      </c>
      <c r="H319" s="60">
        <f>Preorder_2024!H85</f>
        <v>0</v>
      </c>
      <c r="I319" s="85">
        <v>179</v>
      </c>
      <c r="J319" s="90"/>
    </row>
    <row r="320" spans="1:10" x14ac:dyDescent="0.45">
      <c r="A320" s="112" t="s">
        <v>238</v>
      </c>
      <c r="B320" s="112" t="s">
        <v>188</v>
      </c>
      <c r="C320" s="112" t="s">
        <v>382</v>
      </c>
      <c r="D320" s="113" t="s">
        <v>3</v>
      </c>
      <c r="E320" s="114" t="s">
        <v>242</v>
      </c>
      <c r="F320" s="115">
        <v>5902188028164</v>
      </c>
      <c r="G320" s="118" t="str">
        <f t="shared" si="7"/>
        <v>gloves, EVO RACE, black / red, L</v>
      </c>
      <c r="H320" s="60">
        <f>Preorder_2024!I85</f>
        <v>0</v>
      </c>
      <c r="I320" s="85">
        <v>179</v>
      </c>
      <c r="J320" s="90"/>
    </row>
    <row r="321" spans="1:10" x14ac:dyDescent="0.45">
      <c r="A321" s="112" t="s">
        <v>238</v>
      </c>
      <c r="B321" s="112" t="s">
        <v>188</v>
      </c>
      <c r="C321" s="112" t="s">
        <v>382</v>
      </c>
      <c r="D321" s="113" t="s">
        <v>4</v>
      </c>
      <c r="E321" s="114" t="s">
        <v>243</v>
      </c>
      <c r="F321" s="115">
        <v>5902188028171</v>
      </c>
      <c r="G321" s="118" t="str">
        <f t="shared" si="7"/>
        <v>gloves, EVO RACE, black / red, XL</v>
      </c>
      <c r="H321" s="60">
        <f>Preorder_2024!J85</f>
        <v>0</v>
      </c>
      <c r="I321" s="85">
        <v>179</v>
      </c>
      <c r="J321" s="90"/>
    </row>
    <row r="322" spans="1:10" x14ac:dyDescent="0.45">
      <c r="A322" s="112" t="s">
        <v>238</v>
      </c>
      <c r="B322" s="112" t="s">
        <v>188</v>
      </c>
      <c r="C322" s="112" t="s">
        <v>382</v>
      </c>
      <c r="D322" s="113" t="s">
        <v>7</v>
      </c>
      <c r="E322" s="114" t="s">
        <v>244</v>
      </c>
      <c r="F322" s="115">
        <v>5902188028188</v>
      </c>
      <c r="G322" s="118" t="str">
        <f t="shared" si="7"/>
        <v>gloves, EVO RACE, black / red, XXL</v>
      </c>
      <c r="H322" s="60">
        <f>Preorder_2024!K85</f>
        <v>0</v>
      </c>
      <c r="I322" s="85">
        <v>179</v>
      </c>
      <c r="J322" s="90"/>
    </row>
    <row r="323" spans="1:10" x14ac:dyDescent="0.45">
      <c r="A323" s="112" t="s">
        <v>238</v>
      </c>
      <c r="B323" s="112" t="s">
        <v>188</v>
      </c>
      <c r="C323" s="112" t="s">
        <v>384</v>
      </c>
      <c r="D323" s="113" t="s">
        <v>11</v>
      </c>
      <c r="E323" s="114" t="s">
        <v>531</v>
      </c>
      <c r="F323" s="115">
        <v>5902188028072</v>
      </c>
      <c r="G323" s="118" t="str">
        <f t="shared" si="7"/>
        <v>gloves, EVO RACE, black / green, XS</v>
      </c>
      <c r="H323" s="60">
        <f>Preorder_2024!F86</f>
        <v>0</v>
      </c>
      <c r="I323" s="85">
        <v>179</v>
      </c>
      <c r="J323" s="90"/>
    </row>
    <row r="324" spans="1:10" x14ac:dyDescent="0.45">
      <c r="A324" s="112" t="s">
        <v>238</v>
      </c>
      <c r="B324" s="112" t="s">
        <v>188</v>
      </c>
      <c r="C324" s="112" t="s">
        <v>384</v>
      </c>
      <c r="D324" s="113" t="s">
        <v>1</v>
      </c>
      <c r="E324" s="114" t="s">
        <v>532</v>
      </c>
      <c r="F324" s="115">
        <v>5902188028089</v>
      </c>
      <c r="G324" s="118" t="str">
        <f t="shared" si="7"/>
        <v>gloves, EVO RACE, black / green, S</v>
      </c>
      <c r="H324" s="60">
        <f>Preorder_2024!G86</f>
        <v>0</v>
      </c>
      <c r="I324" s="85">
        <v>179</v>
      </c>
    </row>
    <row r="325" spans="1:10" x14ac:dyDescent="0.45">
      <c r="A325" s="112" t="s">
        <v>238</v>
      </c>
      <c r="B325" s="112" t="s">
        <v>188</v>
      </c>
      <c r="C325" s="112" t="s">
        <v>384</v>
      </c>
      <c r="D325" s="113" t="s">
        <v>2</v>
      </c>
      <c r="E325" s="114" t="s">
        <v>533</v>
      </c>
      <c r="F325" s="115">
        <v>5902188028096</v>
      </c>
      <c r="G325" s="118" t="str">
        <f t="shared" si="7"/>
        <v>gloves, EVO RACE, black / green, M</v>
      </c>
      <c r="H325" s="60">
        <f>Preorder_2024!H86</f>
        <v>0</v>
      </c>
      <c r="I325" s="85">
        <v>179</v>
      </c>
    </row>
    <row r="326" spans="1:10" x14ac:dyDescent="0.45">
      <c r="A326" s="112" t="s">
        <v>238</v>
      </c>
      <c r="B326" s="112" t="s">
        <v>188</v>
      </c>
      <c r="C326" s="112" t="s">
        <v>384</v>
      </c>
      <c r="D326" s="113" t="s">
        <v>3</v>
      </c>
      <c r="E326" s="114" t="s">
        <v>534</v>
      </c>
      <c r="F326" s="115">
        <v>5902188028102</v>
      </c>
      <c r="G326" s="118" t="str">
        <f t="shared" si="7"/>
        <v>gloves, EVO RACE, black / green, L</v>
      </c>
      <c r="H326" s="60">
        <f>Preorder_2024!I86</f>
        <v>0</v>
      </c>
      <c r="I326" s="85">
        <v>179</v>
      </c>
    </row>
    <row r="327" spans="1:10" x14ac:dyDescent="0.45">
      <c r="A327" s="112" t="s">
        <v>238</v>
      </c>
      <c r="B327" s="112" t="s">
        <v>188</v>
      </c>
      <c r="C327" s="112" t="s">
        <v>384</v>
      </c>
      <c r="D327" s="113" t="s">
        <v>4</v>
      </c>
      <c r="E327" s="114" t="s">
        <v>535</v>
      </c>
      <c r="F327" s="115">
        <v>5902188028119</v>
      </c>
      <c r="G327" s="118" t="str">
        <f t="shared" si="7"/>
        <v>gloves, EVO RACE, black / green, XL</v>
      </c>
      <c r="H327" s="60">
        <f>Preorder_2024!J86</f>
        <v>0</v>
      </c>
      <c r="I327" s="85">
        <v>179</v>
      </c>
    </row>
    <row r="328" spans="1:10" x14ac:dyDescent="0.45">
      <c r="A328" s="112" t="s">
        <v>238</v>
      </c>
      <c r="B328" s="112" t="s">
        <v>188</v>
      </c>
      <c r="C328" s="112" t="s">
        <v>384</v>
      </c>
      <c r="D328" s="113" t="s">
        <v>7</v>
      </c>
      <c r="E328" s="114" t="s">
        <v>536</v>
      </c>
      <c r="F328" s="115">
        <v>5902188028126</v>
      </c>
      <c r="G328" s="118" t="str">
        <f t="shared" si="7"/>
        <v>gloves, EVO RACE, black / green, XXL</v>
      </c>
      <c r="H328" s="60">
        <f>Preorder_2024!K86</f>
        <v>0</v>
      </c>
      <c r="I328" s="85">
        <v>179</v>
      </c>
    </row>
    <row r="329" spans="1:10" x14ac:dyDescent="0.45">
      <c r="A329" s="162" t="s">
        <v>245</v>
      </c>
      <c r="B329" s="162"/>
      <c r="C329" s="162"/>
      <c r="D329" s="164"/>
      <c r="E329" s="159"/>
      <c r="F329" s="168"/>
      <c r="G329" s="159"/>
      <c r="H329" s="159"/>
      <c r="I329" s="159"/>
    </row>
    <row r="330" spans="1:10" x14ac:dyDescent="0.45">
      <c r="A330" s="112" t="s">
        <v>246</v>
      </c>
      <c r="B330" s="112" t="s">
        <v>671</v>
      </c>
      <c r="C330" s="112" t="s">
        <v>672</v>
      </c>
      <c r="D330" s="113" t="s">
        <v>11</v>
      </c>
      <c r="E330" s="114" t="s">
        <v>247</v>
      </c>
      <c r="F330" s="115">
        <v>5902188021165</v>
      </c>
      <c r="G330" s="166" t="str">
        <f>_xlfn.CONCAT(A330,", ",B330,", ",C330,", ",D330)</f>
        <v>Shorts, ROC, black melange, XS</v>
      </c>
      <c r="H330" s="60">
        <f>Preorder_2024!F89</f>
        <v>0</v>
      </c>
      <c r="I330" s="85">
        <v>489</v>
      </c>
    </row>
    <row r="331" spans="1:10" x14ac:dyDescent="0.45">
      <c r="A331" s="112" t="s">
        <v>246</v>
      </c>
      <c r="B331" s="112" t="s">
        <v>671</v>
      </c>
      <c r="C331" s="112" t="s">
        <v>672</v>
      </c>
      <c r="D331" s="113" t="s">
        <v>1</v>
      </c>
      <c r="E331" s="114" t="s">
        <v>248</v>
      </c>
      <c r="F331" s="115">
        <v>5902188021172</v>
      </c>
      <c r="G331" s="166" t="str">
        <f t="shared" ref="G331:G394" si="8">_xlfn.CONCAT(A331,", ",B331,", ",C331,", ",D331)</f>
        <v>Shorts, ROC, black melange, S</v>
      </c>
      <c r="H331" s="60">
        <f>Preorder_2024!G89</f>
        <v>0</v>
      </c>
      <c r="I331" s="85">
        <v>489</v>
      </c>
    </row>
    <row r="332" spans="1:10" x14ac:dyDescent="0.45">
      <c r="A332" s="112" t="s">
        <v>246</v>
      </c>
      <c r="B332" s="112" t="s">
        <v>671</v>
      </c>
      <c r="C332" s="112" t="s">
        <v>672</v>
      </c>
      <c r="D332" s="113" t="s">
        <v>2</v>
      </c>
      <c r="E332" s="114" t="s">
        <v>249</v>
      </c>
      <c r="F332" s="115">
        <v>5902188021189</v>
      </c>
      <c r="G332" s="118" t="str">
        <f t="shared" si="8"/>
        <v>Shorts, ROC, black melange, M</v>
      </c>
      <c r="H332" s="60">
        <f>Preorder_2024!H89</f>
        <v>0</v>
      </c>
      <c r="I332" s="85">
        <v>489</v>
      </c>
    </row>
    <row r="333" spans="1:10" x14ac:dyDescent="0.45">
      <c r="A333" s="112" t="s">
        <v>246</v>
      </c>
      <c r="B333" s="112" t="s">
        <v>671</v>
      </c>
      <c r="C333" s="112" t="s">
        <v>672</v>
      </c>
      <c r="D333" s="113" t="s">
        <v>3</v>
      </c>
      <c r="E333" s="114" t="s">
        <v>250</v>
      </c>
      <c r="F333" s="115">
        <v>5902188021196</v>
      </c>
      <c r="G333" s="118" t="str">
        <f t="shared" si="8"/>
        <v>Shorts, ROC, black melange, L</v>
      </c>
      <c r="H333" s="60">
        <f>Preorder_2024!I89</f>
        <v>0</v>
      </c>
      <c r="I333" s="85">
        <v>489</v>
      </c>
    </row>
    <row r="334" spans="1:10" x14ac:dyDescent="0.45">
      <c r="A334" s="112" t="s">
        <v>246</v>
      </c>
      <c r="B334" s="112" t="s">
        <v>671</v>
      </c>
      <c r="C334" s="112" t="s">
        <v>672</v>
      </c>
      <c r="D334" s="113" t="s">
        <v>4</v>
      </c>
      <c r="E334" s="114" t="s">
        <v>251</v>
      </c>
      <c r="F334" s="115">
        <v>5902188021202</v>
      </c>
      <c r="G334" s="118" t="str">
        <f t="shared" si="8"/>
        <v>Shorts, ROC, black melange, XL</v>
      </c>
      <c r="H334" s="60">
        <f>Preorder_2024!J89</f>
        <v>0</v>
      </c>
      <c r="I334" s="85">
        <v>489</v>
      </c>
    </row>
    <row r="335" spans="1:10" x14ac:dyDescent="0.45">
      <c r="A335" s="112" t="s">
        <v>246</v>
      </c>
      <c r="B335" s="112" t="s">
        <v>671</v>
      </c>
      <c r="C335" s="112" t="s">
        <v>672</v>
      </c>
      <c r="D335" s="113" t="s">
        <v>7</v>
      </c>
      <c r="E335" s="169" t="s">
        <v>252</v>
      </c>
      <c r="F335" s="170">
        <v>5902188021219</v>
      </c>
      <c r="G335" s="118" t="str">
        <f t="shared" si="8"/>
        <v>Shorts, ROC, black melange, XXL</v>
      </c>
      <c r="H335" s="60">
        <f>Preorder_2024!K89</f>
        <v>0</v>
      </c>
      <c r="I335" s="85">
        <v>489</v>
      </c>
    </row>
    <row r="336" spans="1:10" x14ac:dyDescent="0.45">
      <c r="A336" s="112" t="s">
        <v>246</v>
      </c>
      <c r="B336" s="112" t="s">
        <v>671</v>
      </c>
      <c r="C336" s="112" t="s">
        <v>673</v>
      </c>
      <c r="D336" s="113" t="s">
        <v>11</v>
      </c>
      <c r="E336" s="169" t="s">
        <v>253</v>
      </c>
      <c r="F336" s="170">
        <v>5902188021226</v>
      </c>
      <c r="G336" s="118" t="str">
        <f t="shared" si="8"/>
        <v>Shorts, ROC, blue melange, XS</v>
      </c>
      <c r="H336" s="60">
        <f>Preorder_2024!F90</f>
        <v>0</v>
      </c>
      <c r="I336" s="85">
        <v>489</v>
      </c>
    </row>
    <row r="337" spans="1:9" x14ac:dyDescent="0.45">
      <c r="A337" s="112" t="s">
        <v>246</v>
      </c>
      <c r="B337" s="112" t="s">
        <v>671</v>
      </c>
      <c r="C337" s="112" t="s">
        <v>673</v>
      </c>
      <c r="D337" s="113" t="s">
        <v>1</v>
      </c>
      <c r="E337" s="169" t="s">
        <v>254</v>
      </c>
      <c r="F337" s="170">
        <v>5902188021233</v>
      </c>
      <c r="G337" s="118" t="str">
        <f t="shared" si="8"/>
        <v>Shorts, ROC, blue melange, S</v>
      </c>
      <c r="H337" s="60">
        <f>Preorder_2024!G90</f>
        <v>0</v>
      </c>
      <c r="I337" s="85">
        <v>489</v>
      </c>
    </row>
    <row r="338" spans="1:9" x14ac:dyDescent="0.45">
      <c r="A338" s="112" t="s">
        <v>246</v>
      </c>
      <c r="B338" s="112" t="s">
        <v>671</v>
      </c>
      <c r="C338" s="112" t="s">
        <v>673</v>
      </c>
      <c r="D338" s="113" t="s">
        <v>2</v>
      </c>
      <c r="E338" s="169" t="s">
        <v>255</v>
      </c>
      <c r="F338" s="170">
        <v>5902188021240</v>
      </c>
      <c r="G338" s="118" t="str">
        <f t="shared" si="8"/>
        <v>Shorts, ROC, blue melange, M</v>
      </c>
      <c r="H338" s="60">
        <f>Preorder_2024!H90</f>
        <v>0</v>
      </c>
      <c r="I338" s="85">
        <v>489</v>
      </c>
    </row>
    <row r="339" spans="1:9" x14ac:dyDescent="0.45">
      <c r="A339" s="112" t="s">
        <v>246</v>
      </c>
      <c r="B339" s="112" t="s">
        <v>671</v>
      </c>
      <c r="C339" s="112" t="s">
        <v>673</v>
      </c>
      <c r="D339" s="113" t="s">
        <v>3</v>
      </c>
      <c r="E339" s="169" t="s">
        <v>256</v>
      </c>
      <c r="F339" s="170">
        <v>5902188021257</v>
      </c>
      <c r="G339" s="118" t="str">
        <f t="shared" si="8"/>
        <v>Shorts, ROC, blue melange, L</v>
      </c>
      <c r="H339" s="60">
        <f>Preorder_2024!I90</f>
        <v>0</v>
      </c>
      <c r="I339" s="85">
        <v>489</v>
      </c>
    </row>
    <row r="340" spans="1:9" x14ac:dyDescent="0.45">
      <c r="A340" s="112" t="s">
        <v>246</v>
      </c>
      <c r="B340" s="112" t="s">
        <v>671</v>
      </c>
      <c r="C340" s="112" t="s">
        <v>673</v>
      </c>
      <c r="D340" s="113" t="s">
        <v>4</v>
      </c>
      <c r="E340" s="169" t="s">
        <v>257</v>
      </c>
      <c r="F340" s="170">
        <v>5902188021264</v>
      </c>
      <c r="G340" s="118" t="str">
        <f t="shared" si="8"/>
        <v>Shorts, ROC, blue melange, XL</v>
      </c>
      <c r="H340" s="60">
        <f>Preorder_2024!J90</f>
        <v>0</v>
      </c>
      <c r="I340" s="85">
        <v>489</v>
      </c>
    </row>
    <row r="341" spans="1:9" x14ac:dyDescent="0.45">
      <c r="A341" s="112" t="s">
        <v>246</v>
      </c>
      <c r="B341" s="112" t="s">
        <v>671</v>
      </c>
      <c r="C341" s="112" t="s">
        <v>673</v>
      </c>
      <c r="D341" s="113" t="s">
        <v>7</v>
      </c>
      <c r="E341" s="114" t="s">
        <v>258</v>
      </c>
      <c r="F341" s="115">
        <v>5902188021271</v>
      </c>
      <c r="G341" s="118" t="str">
        <f t="shared" si="8"/>
        <v>Shorts, ROC, blue melange, XXL</v>
      </c>
      <c r="H341" s="60">
        <f>Preorder_2024!K90</f>
        <v>0</v>
      </c>
      <c r="I341" s="85">
        <v>489</v>
      </c>
    </row>
    <row r="342" spans="1:9" x14ac:dyDescent="0.45">
      <c r="A342" s="112" t="s">
        <v>246</v>
      </c>
      <c r="B342" s="112" t="s">
        <v>671</v>
      </c>
      <c r="C342" s="112" t="s">
        <v>674</v>
      </c>
      <c r="D342" s="113" t="s">
        <v>11</v>
      </c>
      <c r="E342" s="114" t="s">
        <v>259</v>
      </c>
      <c r="F342" s="119">
        <v>5902188028195</v>
      </c>
      <c r="G342" s="118" t="str">
        <f t="shared" si="8"/>
        <v>Shorts, ROC, grey melange, XS</v>
      </c>
      <c r="H342" s="60">
        <f>Preorder_2024!F91</f>
        <v>0</v>
      </c>
      <c r="I342" s="85">
        <v>489</v>
      </c>
    </row>
    <row r="343" spans="1:9" x14ac:dyDescent="0.45">
      <c r="A343" s="112" t="s">
        <v>246</v>
      </c>
      <c r="B343" s="112" t="s">
        <v>671</v>
      </c>
      <c r="C343" s="112" t="s">
        <v>674</v>
      </c>
      <c r="D343" s="113" t="s">
        <v>1</v>
      </c>
      <c r="E343" s="114" t="s">
        <v>260</v>
      </c>
      <c r="F343" s="119">
        <v>5902188028201</v>
      </c>
      <c r="G343" s="118" t="str">
        <f t="shared" si="8"/>
        <v>Shorts, ROC, grey melange, S</v>
      </c>
      <c r="H343" s="60">
        <f>Preorder_2024!G91</f>
        <v>0</v>
      </c>
      <c r="I343" s="85">
        <v>489</v>
      </c>
    </row>
    <row r="344" spans="1:9" x14ac:dyDescent="0.45">
      <c r="A344" s="112" t="s">
        <v>246</v>
      </c>
      <c r="B344" s="112" t="s">
        <v>671</v>
      </c>
      <c r="C344" s="112" t="s">
        <v>674</v>
      </c>
      <c r="D344" s="113" t="s">
        <v>2</v>
      </c>
      <c r="E344" s="114" t="s">
        <v>261</v>
      </c>
      <c r="F344" s="119">
        <v>5902188028218</v>
      </c>
      <c r="G344" s="118" t="str">
        <f t="shared" si="8"/>
        <v>Shorts, ROC, grey melange, M</v>
      </c>
      <c r="H344" s="60">
        <f>Preorder_2024!H91</f>
        <v>0</v>
      </c>
      <c r="I344" s="85">
        <v>489</v>
      </c>
    </row>
    <row r="345" spans="1:9" x14ac:dyDescent="0.45">
      <c r="A345" s="112" t="s">
        <v>246</v>
      </c>
      <c r="B345" s="112" t="s">
        <v>671</v>
      </c>
      <c r="C345" s="112" t="s">
        <v>674</v>
      </c>
      <c r="D345" s="113" t="s">
        <v>3</v>
      </c>
      <c r="E345" s="114" t="s">
        <v>262</v>
      </c>
      <c r="F345" s="119">
        <v>5902188028225</v>
      </c>
      <c r="G345" s="118" t="str">
        <f t="shared" si="8"/>
        <v>Shorts, ROC, grey melange, L</v>
      </c>
      <c r="H345" s="60">
        <f>Preorder_2024!I91</f>
        <v>0</v>
      </c>
      <c r="I345" s="85">
        <v>489</v>
      </c>
    </row>
    <row r="346" spans="1:9" x14ac:dyDescent="0.45">
      <c r="A346" s="112" t="s">
        <v>246</v>
      </c>
      <c r="B346" s="112" t="s">
        <v>671</v>
      </c>
      <c r="C346" s="112" t="s">
        <v>674</v>
      </c>
      <c r="D346" s="113" t="s">
        <v>4</v>
      </c>
      <c r="E346" s="114" t="s">
        <v>263</v>
      </c>
      <c r="F346" s="119">
        <v>5902188028232</v>
      </c>
      <c r="G346" s="118" t="str">
        <f t="shared" si="8"/>
        <v>Shorts, ROC, grey melange, XL</v>
      </c>
      <c r="H346" s="60">
        <f>Preorder_2024!J91</f>
        <v>0</v>
      </c>
      <c r="I346" s="85">
        <v>489</v>
      </c>
    </row>
    <row r="347" spans="1:9" x14ac:dyDescent="0.45">
      <c r="A347" s="112" t="s">
        <v>246</v>
      </c>
      <c r="B347" s="112" t="s">
        <v>671</v>
      </c>
      <c r="C347" s="112" t="s">
        <v>674</v>
      </c>
      <c r="D347" s="113" t="s">
        <v>7</v>
      </c>
      <c r="E347" s="114" t="s">
        <v>264</v>
      </c>
      <c r="F347" s="119">
        <v>5902188028249</v>
      </c>
      <c r="G347" s="118" t="str">
        <f t="shared" si="8"/>
        <v>Shorts, ROC, grey melange, XXL</v>
      </c>
      <c r="H347" s="60">
        <f>Preorder_2024!K91</f>
        <v>0</v>
      </c>
      <c r="I347" s="85">
        <v>489</v>
      </c>
    </row>
    <row r="348" spans="1:9" x14ac:dyDescent="0.45">
      <c r="A348" s="112" t="s">
        <v>246</v>
      </c>
      <c r="B348" s="112" t="s">
        <v>265</v>
      </c>
      <c r="C348" s="112" t="s">
        <v>383</v>
      </c>
      <c r="D348" s="113" t="s">
        <v>11</v>
      </c>
      <c r="E348" s="114" t="s">
        <v>266</v>
      </c>
      <c r="F348" s="119">
        <v>5902188024685</v>
      </c>
      <c r="G348" s="118" t="str">
        <f t="shared" si="8"/>
        <v>Shorts, ROC LITE , black, XS</v>
      </c>
      <c r="H348" s="60">
        <f>Preorder_2024!F92</f>
        <v>0</v>
      </c>
      <c r="I348" s="117">
        <v>399</v>
      </c>
    </row>
    <row r="349" spans="1:9" x14ac:dyDescent="0.45">
      <c r="A349" s="112" t="s">
        <v>246</v>
      </c>
      <c r="B349" s="112" t="s">
        <v>265</v>
      </c>
      <c r="C349" s="112" t="s">
        <v>383</v>
      </c>
      <c r="D349" s="113" t="s">
        <v>1</v>
      </c>
      <c r="E349" s="114" t="s">
        <v>267</v>
      </c>
      <c r="F349" s="119">
        <v>5902188024692</v>
      </c>
      <c r="G349" s="118" t="str">
        <f t="shared" si="8"/>
        <v>Shorts, ROC LITE , black, S</v>
      </c>
      <c r="H349" s="60">
        <f>Preorder_2024!G92</f>
        <v>0</v>
      </c>
      <c r="I349" s="117">
        <v>399</v>
      </c>
    </row>
    <row r="350" spans="1:9" x14ac:dyDescent="0.45">
      <c r="A350" s="112" t="s">
        <v>246</v>
      </c>
      <c r="B350" s="112" t="s">
        <v>265</v>
      </c>
      <c r="C350" s="112" t="s">
        <v>383</v>
      </c>
      <c r="D350" s="113" t="s">
        <v>2</v>
      </c>
      <c r="E350" s="114" t="s">
        <v>268</v>
      </c>
      <c r="F350" s="119">
        <v>5902188024708</v>
      </c>
      <c r="G350" s="118" t="str">
        <f t="shared" si="8"/>
        <v>Shorts, ROC LITE , black, M</v>
      </c>
      <c r="H350" s="60">
        <f>Preorder_2024!H92</f>
        <v>0</v>
      </c>
      <c r="I350" s="117">
        <v>399</v>
      </c>
    </row>
    <row r="351" spans="1:9" x14ac:dyDescent="0.45">
      <c r="A351" s="112" t="s">
        <v>246</v>
      </c>
      <c r="B351" s="112" t="s">
        <v>265</v>
      </c>
      <c r="C351" s="112" t="s">
        <v>383</v>
      </c>
      <c r="D351" s="113" t="s">
        <v>3</v>
      </c>
      <c r="E351" s="114" t="s">
        <v>269</v>
      </c>
      <c r="F351" s="119">
        <v>5902188024715</v>
      </c>
      <c r="G351" s="118" t="str">
        <f t="shared" si="8"/>
        <v>Shorts, ROC LITE , black, L</v>
      </c>
      <c r="H351" s="60">
        <f>Preorder_2024!I92</f>
        <v>0</v>
      </c>
      <c r="I351" s="117">
        <v>399</v>
      </c>
    </row>
    <row r="352" spans="1:9" x14ac:dyDescent="0.45">
      <c r="A352" s="112" t="s">
        <v>246</v>
      </c>
      <c r="B352" s="112" t="s">
        <v>265</v>
      </c>
      <c r="C352" s="112" t="s">
        <v>383</v>
      </c>
      <c r="D352" s="113" t="s">
        <v>4</v>
      </c>
      <c r="E352" s="114" t="s">
        <v>270</v>
      </c>
      <c r="F352" s="119">
        <v>5902188024722</v>
      </c>
      <c r="G352" s="118" t="str">
        <f t="shared" si="8"/>
        <v>Shorts, ROC LITE , black, XL</v>
      </c>
      <c r="H352" s="60">
        <f>Preorder_2024!J92</f>
        <v>0</v>
      </c>
      <c r="I352" s="117">
        <v>399</v>
      </c>
    </row>
    <row r="353" spans="1:9" x14ac:dyDescent="0.45">
      <c r="A353" s="112" t="s">
        <v>246</v>
      </c>
      <c r="B353" s="112" t="s">
        <v>265</v>
      </c>
      <c r="C353" s="112" t="s">
        <v>383</v>
      </c>
      <c r="D353" s="113" t="s">
        <v>7</v>
      </c>
      <c r="E353" s="114" t="s">
        <v>271</v>
      </c>
      <c r="F353" s="119">
        <v>5902188024739</v>
      </c>
      <c r="G353" s="118" t="str">
        <f t="shared" si="8"/>
        <v>Shorts, ROC LITE , black, XXL</v>
      </c>
      <c r="H353" s="60">
        <f>Preorder_2024!K92</f>
        <v>0</v>
      </c>
      <c r="I353" s="117">
        <v>399</v>
      </c>
    </row>
    <row r="354" spans="1:9" x14ac:dyDescent="0.45">
      <c r="A354" s="112" t="s">
        <v>246</v>
      </c>
      <c r="B354" s="112" t="s">
        <v>265</v>
      </c>
      <c r="C354" s="112" t="s">
        <v>495</v>
      </c>
      <c r="D354" s="113" t="s">
        <v>11</v>
      </c>
      <c r="E354" s="119" t="s">
        <v>272</v>
      </c>
      <c r="F354" s="152">
        <v>5904083311990</v>
      </c>
      <c r="G354" s="118" t="str">
        <f t="shared" si="8"/>
        <v>Shorts, ROC LITE , sand brown, XS</v>
      </c>
      <c r="H354" s="60">
        <f>Preorder_2024!F93</f>
        <v>0</v>
      </c>
      <c r="I354" s="117">
        <v>399</v>
      </c>
    </row>
    <row r="355" spans="1:9" x14ac:dyDescent="0.45">
      <c r="A355" s="112" t="s">
        <v>246</v>
      </c>
      <c r="B355" s="112" t="s">
        <v>265</v>
      </c>
      <c r="C355" s="112" t="s">
        <v>495</v>
      </c>
      <c r="D355" s="113" t="s">
        <v>1</v>
      </c>
      <c r="E355" s="119" t="s">
        <v>273</v>
      </c>
      <c r="F355" s="152">
        <v>5904083312003</v>
      </c>
      <c r="G355" s="118" t="str">
        <f t="shared" si="8"/>
        <v>Shorts, ROC LITE , sand brown, S</v>
      </c>
      <c r="H355" s="60">
        <f>Preorder_2024!G93</f>
        <v>0</v>
      </c>
      <c r="I355" s="117">
        <v>399</v>
      </c>
    </row>
    <row r="356" spans="1:9" x14ac:dyDescent="0.45">
      <c r="A356" s="112" t="s">
        <v>246</v>
      </c>
      <c r="B356" s="112" t="s">
        <v>265</v>
      </c>
      <c r="C356" s="112" t="s">
        <v>495</v>
      </c>
      <c r="D356" s="113" t="s">
        <v>2</v>
      </c>
      <c r="E356" s="119" t="s">
        <v>274</v>
      </c>
      <c r="F356" s="152">
        <v>5904083312010</v>
      </c>
      <c r="G356" s="118" t="str">
        <f t="shared" si="8"/>
        <v>Shorts, ROC LITE , sand brown, M</v>
      </c>
      <c r="H356" s="60">
        <f>Preorder_2024!H93</f>
        <v>0</v>
      </c>
      <c r="I356" s="117">
        <v>399</v>
      </c>
    </row>
    <row r="357" spans="1:9" x14ac:dyDescent="0.45">
      <c r="A357" s="112" t="s">
        <v>246</v>
      </c>
      <c r="B357" s="112" t="s">
        <v>265</v>
      </c>
      <c r="C357" s="112" t="s">
        <v>495</v>
      </c>
      <c r="D357" s="113" t="s">
        <v>3</v>
      </c>
      <c r="E357" s="119" t="s">
        <v>275</v>
      </c>
      <c r="F357" s="152">
        <v>5904083312027</v>
      </c>
      <c r="G357" s="118" t="str">
        <f t="shared" si="8"/>
        <v>Shorts, ROC LITE , sand brown, L</v>
      </c>
      <c r="H357" s="60">
        <f>Preorder_2024!I93</f>
        <v>0</v>
      </c>
      <c r="I357" s="117">
        <v>399</v>
      </c>
    </row>
    <row r="358" spans="1:9" x14ac:dyDescent="0.45">
      <c r="A358" s="112" t="s">
        <v>246</v>
      </c>
      <c r="B358" s="112" t="s">
        <v>265</v>
      </c>
      <c r="C358" s="112" t="s">
        <v>495</v>
      </c>
      <c r="D358" s="113" t="s">
        <v>4</v>
      </c>
      <c r="E358" s="119" t="s">
        <v>276</v>
      </c>
      <c r="F358" s="152">
        <v>5904083312034</v>
      </c>
      <c r="G358" s="118" t="str">
        <f t="shared" si="8"/>
        <v>Shorts, ROC LITE , sand brown, XL</v>
      </c>
      <c r="H358" s="60">
        <f>Preorder_2024!J93</f>
        <v>0</v>
      </c>
      <c r="I358" s="117">
        <v>399</v>
      </c>
    </row>
    <row r="359" spans="1:9" x14ac:dyDescent="0.45">
      <c r="A359" s="112" t="s">
        <v>246</v>
      </c>
      <c r="B359" s="112" t="s">
        <v>265</v>
      </c>
      <c r="C359" s="112" t="s">
        <v>495</v>
      </c>
      <c r="D359" s="113" t="s">
        <v>7</v>
      </c>
      <c r="E359" s="119" t="s">
        <v>277</v>
      </c>
      <c r="F359" s="152">
        <v>5904083312041</v>
      </c>
      <c r="G359" s="118" t="str">
        <f t="shared" si="8"/>
        <v>Shorts, ROC LITE , sand brown, XXL</v>
      </c>
      <c r="H359" s="60">
        <f>Preorder_2024!K93</f>
        <v>0</v>
      </c>
      <c r="I359" s="117">
        <v>399</v>
      </c>
    </row>
    <row r="360" spans="1:9" x14ac:dyDescent="0.45">
      <c r="A360" s="112" t="s">
        <v>246</v>
      </c>
      <c r="B360" s="112" t="s">
        <v>265</v>
      </c>
      <c r="C360" s="112" t="s">
        <v>409</v>
      </c>
      <c r="D360" s="113" t="s">
        <v>11</v>
      </c>
      <c r="E360" s="114" t="s">
        <v>278</v>
      </c>
      <c r="F360" s="119">
        <v>5902188028256</v>
      </c>
      <c r="G360" s="118" t="str">
        <f t="shared" si="8"/>
        <v>Shorts, ROC LITE , green, XS</v>
      </c>
      <c r="H360" s="60">
        <f>Preorder_2024!F94</f>
        <v>0</v>
      </c>
      <c r="I360" s="117">
        <v>399</v>
      </c>
    </row>
    <row r="361" spans="1:9" x14ac:dyDescent="0.45">
      <c r="A361" s="112" t="s">
        <v>246</v>
      </c>
      <c r="B361" s="112" t="s">
        <v>265</v>
      </c>
      <c r="C361" s="112" t="s">
        <v>409</v>
      </c>
      <c r="D361" s="113" t="s">
        <v>1</v>
      </c>
      <c r="E361" s="114" t="s">
        <v>279</v>
      </c>
      <c r="F361" s="119">
        <v>5902188028263</v>
      </c>
      <c r="G361" s="118" t="str">
        <f t="shared" si="8"/>
        <v>Shorts, ROC LITE , green, S</v>
      </c>
      <c r="H361" s="60">
        <f>Preorder_2024!G94</f>
        <v>0</v>
      </c>
      <c r="I361" s="117">
        <v>399</v>
      </c>
    </row>
    <row r="362" spans="1:9" x14ac:dyDescent="0.45">
      <c r="A362" s="112" t="s">
        <v>246</v>
      </c>
      <c r="B362" s="112" t="s">
        <v>265</v>
      </c>
      <c r="C362" s="112" t="s">
        <v>409</v>
      </c>
      <c r="D362" s="113" t="s">
        <v>2</v>
      </c>
      <c r="E362" s="114" t="s">
        <v>280</v>
      </c>
      <c r="F362" s="119">
        <v>5902188028270</v>
      </c>
      <c r="G362" s="118" t="str">
        <f t="shared" si="8"/>
        <v>Shorts, ROC LITE , green, M</v>
      </c>
      <c r="H362" s="60">
        <f>Preorder_2024!H94</f>
        <v>0</v>
      </c>
      <c r="I362" s="117">
        <v>399</v>
      </c>
    </row>
    <row r="363" spans="1:9" x14ac:dyDescent="0.45">
      <c r="A363" s="112" t="s">
        <v>246</v>
      </c>
      <c r="B363" s="112" t="s">
        <v>265</v>
      </c>
      <c r="C363" s="112" t="s">
        <v>409</v>
      </c>
      <c r="D363" s="113" t="s">
        <v>3</v>
      </c>
      <c r="E363" s="114" t="s">
        <v>281</v>
      </c>
      <c r="F363" s="119">
        <v>5902188028287</v>
      </c>
      <c r="G363" s="118" t="str">
        <f t="shared" si="8"/>
        <v>Shorts, ROC LITE , green, L</v>
      </c>
      <c r="H363" s="60">
        <f>Preorder_2024!I94</f>
        <v>0</v>
      </c>
      <c r="I363" s="117">
        <v>399</v>
      </c>
    </row>
    <row r="364" spans="1:9" x14ac:dyDescent="0.45">
      <c r="A364" s="112" t="s">
        <v>246</v>
      </c>
      <c r="B364" s="112" t="s">
        <v>265</v>
      </c>
      <c r="C364" s="112" t="s">
        <v>409</v>
      </c>
      <c r="D364" s="113" t="s">
        <v>4</v>
      </c>
      <c r="E364" s="114" t="s">
        <v>282</v>
      </c>
      <c r="F364" s="119">
        <v>5902188028294</v>
      </c>
      <c r="G364" s="118" t="str">
        <f t="shared" si="8"/>
        <v>Shorts, ROC LITE , green, XL</v>
      </c>
      <c r="H364" s="60">
        <f>Preorder_2024!J94</f>
        <v>0</v>
      </c>
      <c r="I364" s="117">
        <v>399</v>
      </c>
    </row>
    <row r="365" spans="1:9" x14ac:dyDescent="0.45">
      <c r="A365" s="112" t="s">
        <v>246</v>
      </c>
      <c r="B365" s="112" t="s">
        <v>265</v>
      </c>
      <c r="C365" s="112" t="s">
        <v>409</v>
      </c>
      <c r="D365" s="113" t="s">
        <v>7</v>
      </c>
      <c r="E365" s="114" t="s">
        <v>283</v>
      </c>
      <c r="F365" s="119">
        <v>5902188028300</v>
      </c>
      <c r="G365" s="118" t="str">
        <f t="shared" si="8"/>
        <v>Shorts, ROC LITE , green, XXL</v>
      </c>
      <c r="H365" s="60">
        <f>Preorder_2024!K94</f>
        <v>0</v>
      </c>
      <c r="I365" s="117">
        <v>399</v>
      </c>
    </row>
    <row r="366" spans="1:9" x14ac:dyDescent="0.45">
      <c r="A366" s="112" t="s">
        <v>246</v>
      </c>
      <c r="B366" s="112" t="s">
        <v>265</v>
      </c>
      <c r="C366" s="112" t="s">
        <v>449</v>
      </c>
      <c r="D366" s="113" t="s">
        <v>11</v>
      </c>
      <c r="E366" s="119" t="s">
        <v>284</v>
      </c>
      <c r="F366" s="152">
        <v>5904083312058</v>
      </c>
      <c r="G366" s="118" t="str">
        <f t="shared" si="8"/>
        <v>Shorts, ROC LITE , navy, XS</v>
      </c>
      <c r="H366" s="60">
        <f>Preorder_2024!F95</f>
        <v>0</v>
      </c>
      <c r="I366" s="117">
        <v>399</v>
      </c>
    </row>
    <row r="367" spans="1:9" x14ac:dyDescent="0.45">
      <c r="A367" s="112" t="s">
        <v>246</v>
      </c>
      <c r="B367" s="112" t="s">
        <v>265</v>
      </c>
      <c r="C367" s="112" t="s">
        <v>449</v>
      </c>
      <c r="D367" s="113" t="s">
        <v>1</v>
      </c>
      <c r="E367" s="119" t="s">
        <v>285</v>
      </c>
      <c r="F367" s="152">
        <v>5904083312065</v>
      </c>
      <c r="G367" s="118" t="str">
        <f t="shared" si="8"/>
        <v>Shorts, ROC LITE , navy, S</v>
      </c>
      <c r="H367" s="60">
        <f>Preorder_2024!G95</f>
        <v>0</v>
      </c>
      <c r="I367" s="117">
        <v>399</v>
      </c>
    </row>
    <row r="368" spans="1:9" x14ac:dyDescent="0.45">
      <c r="A368" s="112" t="s">
        <v>246</v>
      </c>
      <c r="B368" s="112" t="s">
        <v>265</v>
      </c>
      <c r="C368" s="112" t="s">
        <v>449</v>
      </c>
      <c r="D368" s="113" t="s">
        <v>2</v>
      </c>
      <c r="E368" s="119" t="s">
        <v>286</v>
      </c>
      <c r="F368" s="152">
        <v>5904083312072</v>
      </c>
      <c r="G368" s="118" t="str">
        <f t="shared" si="8"/>
        <v>Shorts, ROC LITE , navy, M</v>
      </c>
      <c r="H368" s="60">
        <f>Preorder_2024!H95</f>
        <v>0</v>
      </c>
      <c r="I368" s="117">
        <v>399</v>
      </c>
    </row>
    <row r="369" spans="1:9" x14ac:dyDescent="0.45">
      <c r="A369" s="112" t="s">
        <v>246</v>
      </c>
      <c r="B369" s="112" t="s">
        <v>265</v>
      </c>
      <c r="C369" s="112" t="s">
        <v>449</v>
      </c>
      <c r="D369" s="113" t="s">
        <v>3</v>
      </c>
      <c r="E369" s="119" t="s">
        <v>287</v>
      </c>
      <c r="F369" s="152">
        <v>5904083312089</v>
      </c>
      <c r="G369" s="118" t="str">
        <f t="shared" si="8"/>
        <v>Shorts, ROC LITE , navy, L</v>
      </c>
      <c r="H369" s="60">
        <f>Preorder_2024!I95</f>
        <v>0</v>
      </c>
      <c r="I369" s="117">
        <v>399</v>
      </c>
    </row>
    <row r="370" spans="1:9" x14ac:dyDescent="0.45">
      <c r="A370" s="112" t="s">
        <v>246</v>
      </c>
      <c r="B370" s="112" t="s">
        <v>265</v>
      </c>
      <c r="C370" s="112" t="s">
        <v>449</v>
      </c>
      <c r="D370" s="113" t="s">
        <v>4</v>
      </c>
      <c r="E370" s="119" t="s">
        <v>288</v>
      </c>
      <c r="F370" s="152">
        <v>5904083312096</v>
      </c>
      <c r="G370" s="118" t="str">
        <f t="shared" si="8"/>
        <v>Shorts, ROC LITE , navy, XL</v>
      </c>
      <c r="H370" s="60">
        <f>Preorder_2024!J95</f>
        <v>0</v>
      </c>
      <c r="I370" s="117">
        <v>399</v>
      </c>
    </row>
    <row r="371" spans="1:9" x14ac:dyDescent="0.45">
      <c r="A371" s="112" t="s">
        <v>246</v>
      </c>
      <c r="B371" s="112" t="s">
        <v>265</v>
      </c>
      <c r="C371" s="112" t="s">
        <v>449</v>
      </c>
      <c r="D371" s="113" t="s">
        <v>7</v>
      </c>
      <c r="E371" s="119" t="s">
        <v>289</v>
      </c>
      <c r="F371" s="152">
        <v>5904083312102</v>
      </c>
      <c r="G371" s="118" t="str">
        <f t="shared" si="8"/>
        <v>Shorts, ROC LITE , navy, XXL</v>
      </c>
      <c r="H371" s="60">
        <f>Preorder_2024!K95</f>
        <v>0</v>
      </c>
      <c r="I371" s="117">
        <v>399</v>
      </c>
    </row>
    <row r="372" spans="1:9" x14ac:dyDescent="0.45">
      <c r="A372" s="112" t="s">
        <v>246</v>
      </c>
      <c r="B372" s="112" t="s">
        <v>290</v>
      </c>
      <c r="C372" s="112" t="s">
        <v>675</v>
      </c>
      <c r="D372" s="113" t="s">
        <v>11</v>
      </c>
      <c r="E372" s="119" t="s">
        <v>291</v>
      </c>
      <c r="F372" s="152">
        <v>5904083312119</v>
      </c>
      <c r="G372" s="118" t="str">
        <f t="shared" si="8"/>
        <v>Shorts, ROC GRAVEL, black , XS</v>
      </c>
      <c r="H372" s="60">
        <f>Preorder_2024!F96</f>
        <v>0</v>
      </c>
      <c r="I372" s="117">
        <v>399</v>
      </c>
    </row>
    <row r="373" spans="1:9" x14ac:dyDescent="0.45">
      <c r="A373" s="112" t="s">
        <v>246</v>
      </c>
      <c r="B373" s="112" t="s">
        <v>290</v>
      </c>
      <c r="C373" s="112" t="s">
        <v>675</v>
      </c>
      <c r="D373" s="113" t="s">
        <v>1</v>
      </c>
      <c r="E373" s="119" t="s">
        <v>292</v>
      </c>
      <c r="F373" s="152">
        <v>5904083312126</v>
      </c>
      <c r="G373" s="118" t="str">
        <f t="shared" si="8"/>
        <v>Shorts, ROC GRAVEL, black , S</v>
      </c>
      <c r="H373" s="60">
        <f>Preorder_2024!G96</f>
        <v>0</v>
      </c>
      <c r="I373" s="117">
        <v>399</v>
      </c>
    </row>
    <row r="374" spans="1:9" x14ac:dyDescent="0.45">
      <c r="A374" s="112" t="s">
        <v>246</v>
      </c>
      <c r="B374" s="112" t="s">
        <v>290</v>
      </c>
      <c r="C374" s="112" t="s">
        <v>675</v>
      </c>
      <c r="D374" s="113" t="s">
        <v>2</v>
      </c>
      <c r="E374" s="119" t="s">
        <v>293</v>
      </c>
      <c r="F374" s="152">
        <v>5904083312133</v>
      </c>
      <c r="G374" s="118" t="str">
        <f t="shared" si="8"/>
        <v>Shorts, ROC GRAVEL, black , M</v>
      </c>
      <c r="H374" s="60">
        <f>Preorder_2024!H96</f>
        <v>0</v>
      </c>
      <c r="I374" s="117">
        <v>399</v>
      </c>
    </row>
    <row r="375" spans="1:9" x14ac:dyDescent="0.45">
      <c r="A375" s="112" t="s">
        <v>246</v>
      </c>
      <c r="B375" s="112" t="s">
        <v>290</v>
      </c>
      <c r="C375" s="112" t="s">
        <v>675</v>
      </c>
      <c r="D375" s="113" t="s">
        <v>3</v>
      </c>
      <c r="E375" s="119" t="s">
        <v>294</v>
      </c>
      <c r="F375" s="152">
        <v>5904083312140</v>
      </c>
      <c r="G375" s="118" t="str">
        <f t="shared" si="8"/>
        <v>Shorts, ROC GRAVEL, black , L</v>
      </c>
      <c r="H375" s="60">
        <f>Preorder_2024!I96</f>
        <v>0</v>
      </c>
      <c r="I375" s="117">
        <v>399</v>
      </c>
    </row>
    <row r="376" spans="1:9" x14ac:dyDescent="0.45">
      <c r="A376" s="112" t="s">
        <v>246</v>
      </c>
      <c r="B376" s="112" t="s">
        <v>290</v>
      </c>
      <c r="C376" s="112" t="s">
        <v>675</v>
      </c>
      <c r="D376" s="113" t="s">
        <v>4</v>
      </c>
      <c r="E376" s="119" t="s">
        <v>295</v>
      </c>
      <c r="F376" s="152">
        <v>5904083312157</v>
      </c>
      <c r="G376" s="118" t="str">
        <f t="shared" si="8"/>
        <v>Shorts, ROC GRAVEL, black , XL</v>
      </c>
      <c r="H376" s="60">
        <f>Preorder_2024!J96</f>
        <v>0</v>
      </c>
      <c r="I376" s="117">
        <v>399</v>
      </c>
    </row>
    <row r="377" spans="1:9" x14ac:dyDescent="0.45">
      <c r="A377" s="112" t="s">
        <v>246</v>
      </c>
      <c r="B377" s="112" t="s">
        <v>290</v>
      </c>
      <c r="C377" s="112" t="s">
        <v>675</v>
      </c>
      <c r="D377" s="113" t="s">
        <v>7</v>
      </c>
      <c r="E377" s="119" t="s">
        <v>296</v>
      </c>
      <c r="F377" s="152">
        <v>5904083312164</v>
      </c>
      <c r="G377" s="118" t="str">
        <f t="shared" si="8"/>
        <v>Shorts, ROC GRAVEL, black , XXL</v>
      </c>
      <c r="H377" s="60">
        <f>Preorder_2024!K96</f>
        <v>0</v>
      </c>
      <c r="I377" s="117">
        <v>399</v>
      </c>
    </row>
    <row r="378" spans="1:9" x14ac:dyDescent="0.45">
      <c r="A378" s="112" t="s">
        <v>246</v>
      </c>
      <c r="B378" s="112" t="s">
        <v>290</v>
      </c>
      <c r="C378" s="112" t="s">
        <v>495</v>
      </c>
      <c r="D378" s="113" t="s">
        <v>11</v>
      </c>
      <c r="E378" s="119" t="s">
        <v>297</v>
      </c>
      <c r="F378" s="152">
        <v>5904083312171</v>
      </c>
      <c r="G378" s="118" t="str">
        <f t="shared" si="8"/>
        <v>Shorts, ROC GRAVEL, sand brown, XS</v>
      </c>
      <c r="H378" s="60">
        <f>Preorder_2024!F97</f>
        <v>0</v>
      </c>
      <c r="I378" s="117">
        <v>399</v>
      </c>
    </row>
    <row r="379" spans="1:9" x14ac:dyDescent="0.45">
      <c r="A379" s="112" t="s">
        <v>246</v>
      </c>
      <c r="B379" s="112" t="s">
        <v>290</v>
      </c>
      <c r="C379" s="112" t="s">
        <v>495</v>
      </c>
      <c r="D379" s="113" t="s">
        <v>1</v>
      </c>
      <c r="E379" s="119" t="s">
        <v>298</v>
      </c>
      <c r="F379" s="152">
        <v>5904083312188</v>
      </c>
      <c r="G379" s="118" t="str">
        <f t="shared" si="8"/>
        <v>Shorts, ROC GRAVEL, sand brown, S</v>
      </c>
      <c r="H379" s="60">
        <f>Preorder_2024!G97</f>
        <v>0</v>
      </c>
      <c r="I379" s="117">
        <v>399</v>
      </c>
    </row>
    <row r="380" spans="1:9" x14ac:dyDescent="0.45">
      <c r="A380" s="112" t="s">
        <v>246</v>
      </c>
      <c r="B380" s="112" t="s">
        <v>290</v>
      </c>
      <c r="C380" s="112" t="s">
        <v>495</v>
      </c>
      <c r="D380" s="113" t="s">
        <v>2</v>
      </c>
      <c r="E380" s="119" t="s">
        <v>299</v>
      </c>
      <c r="F380" s="152">
        <v>5904083312195</v>
      </c>
      <c r="G380" s="118" t="str">
        <f t="shared" si="8"/>
        <v>Shorts, ROC GRAVEL, sand brown, M</v>
      </c>
      <c r="H380" s="60">
        <f>Preorder_2024!H97</f>
        <v>0</v>
      </c>
      <c r="I380" s="117">
        <v>399</v>
      </c>
    </row>
    <row r="381" spans="1:9" x14ac:dyDescent="0.45">
      <c r="A381" s="112" t="s">
        <v>246</v>
      </c>
      <c r="B381" s="112" t="s">
        <v>290</v>
      </c>
      <c r="C381" s="112" t="s">
        <v>495</v>
      </c>
      <c r="D381" s="113" t="s">
        <v>3</v>
      </c>
      <c r="E381" s="119" t="s">
        <v>300</v>
      </c>
      <c r="F381" s="152">
        <v>5904083312201</v>
      </c>
      <c r="G381" s="118" t="str">
        <f t="shared" si="8"/>
        <v>Shorts, ROC GRAVEL, sand brown, L</v>
      </c>
      <c r="H381" s="60">
        <f>Preorder_2024!I97</f>
        <v>0</v>
      </c>
      <c r="I381" s="117">
        <v>399</v>
      </c>
    </row>
    <row r="382" spans="1:9" x14ac:dyDescent="0.45">
      <c r="A382" s="112" t="s">
        <v>246</v>
      </c>
      <c r="B382" s="112" t="s">
        <v>290</v>
      </c>
      <c r="C382" s="112" t="s">
        <v>495</v>
      </c>
      <c r="D382" s="113" t="s">
        <v>4</v>
      </c>
      <c r="E382" s="119" t="s">
        <v>301</v>
      </c>
      <c r="F382" s="152">
        <v>5904083312218</v>
      </c>
      <c r="G382" s="118" t="str">
        <f t="shared" si="8"/>
        <v>Shorts, ROC GRAVEL, sand brown, XL</v>
      </c>
      <c r="H382" s="60">
        <f>Preorder_2024!J97</f>
        <v>0</v>
      </c>
      <c r="I382" s="117">
        <v>399</v>
      </c>
    </row>
    <row r="383" spans="1:9" x14ac:dyDescent="0.45">
      <c r="A383" s="112" t="s">
        <v>246</v>
      </c>
      <c r="B383" s="112" t="s">
        <v>290</v>
      </c>
      <c r="C383" s="112" t="s">
        <v>495</v>
      </c>
      <c r="D383" s="113" t="s">
        <v>7</v>
      </c>
      <c r="E383" s="119" t="s">
        <v>302</v>
      </c>
      <c r="F383" s="152">
        <v>5904083312225</v>
      </c>
      <c r="G383" s="118" t="str">
        <f t="shared" si="8"/>
        <v>Shorts, ROC GRAVEL, sand brown, XXL</v>
      </c>
      <c r="H383" s="60">
        <f>Preorder_2024!K97</f>
        <v>0</v>
      </c>
      <c r="I383" s="117">
        <v>399</v>
      </c>
    </row>
    <row r="384" spans="1:9" x14ac:dyDescent="0.45">
      <c r="A384" s="112" t="s">
        <v>246</v>
      </c>
      <c r="B384" s="112" t="s">
        <v>290</v>
      </c>
      <c r="C384" s="112" t="s">
        <v>409</v>
      </c>
      <c r="D384" s="113" t="s">
        <v>11</v>
      </c>
      <c r="E384" s="119" t="s">
        <v>303</v>
      </c>
      <c r="F384" s="152">
        <v>5904083312232</v>
      </c>
      <c r="G384" s="118" t="str">
        <f t="shared" si="8"/>
        <v>Shorts, ROC GRAVEL, green, XS</v>
      </c>
      <c r="H384" s="60">
        <f>Preorder_2024!F98</f>
        <v>0</v>
      </c>
      <c r="I384" s="117">
        <v>399</v>
      </c>
    </row>
    <row r="385" spans="1:9" x14ac:dyDescent="0.45">
      <c r="A385" s="112" t="s">
        <v>246</v>
      </c>
      <c r="B385" s="112" t="s">
        <v>290</v>
      </c>
      <c r="C385" s="112" t="s">
        <v>409</v>
      </c>
      <c r="D385" s="113" t="s">
        <v>1</v>
      </c>
      <c r="E385" s="119" t="s">
        <v>304</v>
      </c>
      <c r="F385" s="152">
        <v>5904083312249</v>
      </c>
      <c r="G385" s="118" t="str">
        <f t="shared" si="8"/>
        <v>Shorts, ROC GRAVEL, green, S</v>
      </c>
      <c r="H385" s="60">
        <f>Preorder_2024!G98</f>
        <v>0</v>
      </c>
      <c r="I385" s="117">
        <v>399</v>
      </c>
    </row>
    <row r="386" spans="1:9" x14ac:dyDescent="0.45">
      <c r="A386" s="112" t="s">
        <v>246</v>
      </c>
      <c r="B386" s="112" t="s">
        <v>290</v>
      </c>
      <c r="C386" s="112" t="s">
        <v>409</v>
      </c>
      <c r="D386" s="113" t="s">
        <v>2</v>
      </c>
      <c r="E386" s="119" t="s">
        <v>305</v>
      </c>
      <c r="F386" s="152">
        <v>5904083312256</v>
      </c>
      <c r="G386" s="118" t="str">
        <f t="shared" si="8"/>
        <v>Shorts, ROC GRAVEL, green, M</v>
      </c>
      <c r="H386" s="60">
        <f>Preorder_2024!H98</f>
        <v>0</v>
      </c>
      <c r="I386" s="117">
        <v>399</v>
      </c>
    </row>
    <row r="387" spans="1:9" x14ac:dyDescent="0.45">
      <c r="A387" s="112" t="s">
        <v>246</v>
      </c>
      <c r="B387" s="112" t="s">
        <v>290</v>
      </c>
      <c r="C387" s="112" t="s">
        <v>409</v>
      </c>
      <c r="D387" s="113" t="s">
        <v>3</v>
      </c>
      <c r="E387" s="119" t="s">
        <v>306</v>
      </c>
      <c r="F387" s="152">
        <v>5904083312263</v>
      </c>
      <c r="G387" s="118" t="str">
        <f t="shared" si="8"/>
        <v>Shorts, ROC GRAVEL, green, L</v>
      </c>
      <c r="H387" s="60">
        <f>Preorder_2024!I98</f>
        <v>0</v>
      </c>
      <c r="I387" s="117">
        <v>399</v>
      </c>
    </row>
    <row r="388" spans="1:9" x14ac:dyDescent="0.45">
      <c r="A388" s="112" t="s">
        <v>246</v>
      </c>
      <c r="B388" s="112" t="s">
        <v>290</v>
      </c>
      <c r="C388" s="112" t="s">
        <v>409</v>
      </c>
      <c r="D388" s="113" t="s">
        <v>4</v>
      </c>
      <c r="E388" s="119" t="s">
        <v>307</v>
      </c>
      <c r="F388" s="152">
        <v>5904083312270</v>
      </c>
      <c r="G388" s="118" t="str">
        <f t="shared" si="8"/>
        <v>Shorts, ROC GRAVEL, green, XL</v>
      </c>
      <c r="H388" s="60">
        <f>Preorder_2024!J98</f>
        <v>0</v>
      </c>
      <c r="I388" s="117">
        <v>399</v>
      </c>
    </row>
    <row r="389" spans="1:9" x14ac:dyDescent="0.45">
      <c r="A389" s="112" t="s">
        <v>246</v>
      </c>
      <c r="B389" s="112" t="s">
        <v>290</v>
      </c>
      <c r="C389" s="112" t="s">
        <v>409</v>
      </c>
      <c r="D389" s="113" t="s">
        <v>7</v>
      </c>
      <c r="E389" s="119" t="s">
        <v>308</v>
      </c>
      <c r="F389" s="152">
        <v>5904083312287</v>
      </c>
      <c r="G389" s="118" t="str">
        <f t="shared" si="8"/>
        <v>Shorts, ROC GRAVEL, green, XXL</v>
      </c>
      <c r="H389" s="60">
        <f>Preorder_2024!K98</f>
        <v>0</v>
      </c>
      <c r="I389" s="117">
        <v>399</v>
      </c>
    </row>
    <row r="390" spans="1:9" x14ac:dyDescent="0.45">
      <c r="A390" s="112" t="s">
        <v>246</v>
      </c>
      <c r="B390" s="112" t="s">
        <v>290</v>
      </c>
      <c r="C390" s="112" t="s">
        <v>449</v>
      </c>
      <c r="D390" s="113" t="s">
        <v>11</v>
      </c>
      <c r="E390" s="119" t="s">
        <v>309</v>
      </c>
      <c r="F390" s="152">
        <v>5904083312294</v>
      </c>
      <c r="G390" s="118" t="str">
        <f t="shared" si="8"/>
        <v>Shorts, ROC GRAVEL, navy, XS</v>
      </c>
      <c r="H390" s="60">
        <f>Preorder_2024!F99</f>
        <v>0</v>
      </c>
      <c r="I390" s="117">
        <v>399</v>
      </c>
    </row>
    <row r="391" spans="1:9" x14ac:dyDescent="0.45">
      <c r="A391" s="112" t="s">
        <v>246</v>
      </c>
      <c r="B391" s="112" t="s">
        <v>290</v>
      </c>
      <c r="C391" s="112" t="s">
        <v>449</v>
      </c>
      <c r="D391" s="113" t="s">
        <v>1</v>
      </c>
      <c r="E391" s="119" t="s">
        <v>310</v>
      </c>
      <c r="F391" s="152">
        <v>5904083312300</v>
      </c>
      <c r="G391" s="118" t="str">
        <f t="shared" si="8"/>
        <v>Shorts, ROC GRAVEL, navy, S</v>
      </c>
      <c r="H391" s="60">
        <f>Preorder_2024!G99</f>
        <v>0</v>
      </c>
      <c r="I391" s="117">
        <v>399</v>
      </c>
    </row>
    <row r="392" spans="1:9" x14ac:dyDescent="0.45">
      <c r="A392" s="112" t="s">
        <v>246</v>
      </c>
      <c r="B392" s="112" t="s">
        <v>290</v>
      </c>
      <c r="C392" s="112" t="s">
        <v>449</v>
      </c>
      <c r="D392" s="113" t="s">
        <v>2</v>
      </c>
      <c r="E392" s="119" t="s">
        <v>311</v>
      </c>
      <c r="F392" s="152">
        <v>5904083312317</v>
      </c>
      <c r="G392" s="118" t="str">
        <f t="shared" si="8"/>
        <v>Shorts, ROC GRAVEL, navy, M</v>
      </c>
      <c r="H392" s="60">
        <f>Preorder_2024!H99</f>
        <v>0</v>
      </c>
      <c r="I392" s="117">
        <v>399</v>
      </c>
    </row>
    <row r="393" spans="1:9" x14ac:dyDescent="0.45">
      <c r="A393" s="112" t="s">
        <v>246</v>
      </c>
      <c r="B393" s="112" t="s">
        <v>290</v>
      </c>
      <c r="C393" s="112" t="s">
        <v>449</v>
      </c>
      <c r="D393" s="113" t="s">
        <v>3</v>
      </c>
      <c r="E393" s="119" t="s">
        <v>312</v>
      </c>
      <c r="F393" s="152">
        <v>5904083312324</v>
      </c>
      <c r="G393" s="118" t="str">
        <f t="shared" si="8"/>
        <v>Shorts, ROC GRAVEL, navy, L</v>
      </c>
      <c r="H393" s="60">
        <f>Preorder_2024!I99</f>
        <v>0</v>
      </c>
      <c r="I393" s="117">
        <v>399</v>
      </c>
    </row>
    <row r="394" spans="1:9" x14ac:dyDescent="0.45">
      <c r="A394" s="112" t="s">
        <v>246</v>
      </c>
      <c r="B394" s="112" t="s">
        <v>290</v>
      </c>
      <c r="C394" s="112" t="s">
        <v>449</v>
      </c>
      <c r="D394" s="113" t="s">
        <v>4</v>
      </c>
      <c r="E394" s="119" t="s">
        <v>313</v>
      </c>
      <c r="F394" s="152">
        <v>5904083312331</v>
      </c>
      <c r="G394" s="118" t="str">
        <f t="shared" si="8"/>
        <v>Shorts, ROC GRAVEL, navy, XL</v>
      </c>
      <c r="H394" s="60">
        <f>Preorder_2024!J99</f>
        <v>0</v>
      </c>
      <c r="I394" s="117">
        <v>399</v>
      </c>
    </row>
    <row r="395" spans="1:9" x14ac:dyDescent="0.45">
      <c r="A395" s="112" t="s">
        <v>246</v>
      </c>
      <c r="B395" s="112" t="s">
        <v>290</v>
      </c>
      <c r="C395" s="112" t="s">
        <v>449</v>
      </c>
      <c r="D395" s="113" t="s">
        <v>7</v>
      </c>
      <c r="E395" s="119" t="s">
        <v>314</v>
      </c>
      <c r="F395" s="152">
        <v>5904083312348</v>
      </c>
      <c r="G395" s="118" t="str">
        <f t="shared" ref="G395:G441" si="9">_xlfn.CONCAT(A395,", ",B395,", ",C395,", ",D395)</f>
        <v>Shorts, ROC GRAVEL, navy, XXL</v>
      </c>
      <c r="H395" s="60">
        <f>Preorder_2024!K99</f>
        <v>0</v>
      </c>
      <c r="I395" s="117">
        <v>399</v>
      </c>
    </row>
    <row r="396" spans="1:9" ht="14.35" x14ac:dyDescent="0.5">
      <c r="A396" s="112" t="s">
        <v>246</v>
      </c>
      <c r="B396" s="112" t="s">
        <v>315</v>
      </c>
      <c r="C396" s="112" t="s">
        <v>383</v>
      </c>
      <c r="D396" s="113" t="s">
        <v>111</v>
      </c>
      <c r="E396" s="119" t="s">
        <v>365</v>
      </c>
      <c r="F396" s="152">
        <v>5904083312591</v>
      </c>
      <c r="G396" s="118" t="str">
        <f t="shared" si="9"/>
        <v>Shorts, ROC lite WMN  , black, XXS</v>
      </c>
      <c r="H396" s="179">
        <f>Preorder_2024!F102</f>
        <v>0</v>
      </c>
      <c r="I396" s="117">
        <v>399</v>
      </c>
    </row>
    <row r="397" spans="1:9" ht="14.35" x14ac:dyDescent="0.5">
      <c r="A397" s="112" t="s">
        <v>246</v>
      </c>
      <c r="B397" s="112" t="s">
        <v>315</v>
      </c>
      <c r="C397" s="112" t="s">
        <v>383</v>
      </c>
      <c r="D397" s="113" t="s">
        <v>11</v>
      </c>
      <c r="E397" s="114" t="s">
        <v>316</v>
      </c>
      <c r="F397" s="119">
        <v>5902188026016</v>
      </c>
      <c r="G397" s="118" t="str">
        <f t="shared" si="9"/>
        <v>Shorts, ROC lite WMN  , black, XS</v>
      </c>
      <c r="H397" s="179">
        <f>Preorder_2024!G102</f>
        <v>0</v>
      </c>
      <c r="I397" s="117">
        <v>399</v>
      </c>
    </row>
    <row r="398" spans="1:9" ht="14.35" x14ac:dyDescent="0.5">
      <c r="A398" s="112" t="s">
        <v>246</v>
      </c>
      <c r="B398" s="112" t="s">
        <v>315</v>
      </c>
      <c r="C398" s="112" t="s">
        <v>383</v>
      </c>
      <c r="D398" s="113" t="s">
        <v>1</v>
      </c>
      <c r="E398" s="114" t="s">
        <v>317</v>
      </c>
      <c r="F398" s="119">
        <v>5902188026023</v>
      </c>
      <c r="G398" s="118" t="str">
        <f t="shared" si="9"/>
        <v>Shorts, ROC lite WMN  , black, S</v>
      </c>
      <c r="H398" s="179">
        <f>Preorder_2024!H102</f>
        <v>0</v>
      </c>
      <c r="I398" s="117">
        <v>399</v>
      </c>
    </row>
    <row r="399" spans="1:9" ht="14.35" x14ac:dyDescent="0.5">
      <c r="A399" s="112" t="s">
        <v>246</v>
      </c>
      <c r="B399" s="112" t="s">
        <v>315</v>
      </c>
      <c r="C399" s="112" t="s">
        <v>383</v>
      </c>
      <c r="D399" s="113" t="s">
        <v>2</v>
      </c>
      <c r="E399" s="114" t="s">
        <v>318</v>
      </c>
      <c r="F399" s="119">
        <v>5902188026030</v>
      </c>
      <c r="G399" s="118" t="str">
        <f t="shared" si="9"/>
        <v>Shorts, ROC lite WMN  , black, M</v>
      </c>
      <c r="H399" s="179">
        <f>Preorder_2024!I102</f>
        <v>0</v>
      </c>
      <c r="I399" s="117">
        <v>399</v>
      </c>
    </row>
    <row r="400" spans="1:9" ht="14.35" x14ac:dyDescent="0.5">
      <c r="A400" s="112" t="s">
        <v>246</v>
      </c>
      <c r="B400" s="112" t="s">
        <v>315</v>
      </c>
      <c r="C400" s="112" t="s">
        <v>383</v>
      </c>
      <c r="D400" s="113" t="s">
        <v>3</v>
      </c>
      <c r="E400" s="114" t="s">
        <v>319</v>
      </c>
      <c r="F400" s="119">
        <v>5902188026047</v>
      </c>
      <c r="G400" s="118" t="str">
        <f t="shared" si="9"/>
        <v>Shorts, ROC lite WMN  , black, L</v>
      </c>
      <c r="H400" s="179">
        <f>Preorder_2024!J102</f>
        <v>0</v>
      </c>
      <c r="I400" s="117">
        <v>399</v>
      </c>
    </row>
    <row r="401" spans="1:9" ht="14.35" x14ac:dyDescent="0.5">
      <c r="A401" s="112" t="s">
        <v>246</v>
      </c>
      <c r="B401" s="112" t="s">
        <v>315</v>
      </c>
      <c r="C401" s="112" t="s">
        <v>383</v>
      </c>
      <c r="D401" s="113" t="s">
        <v>4</v>
      </c>
      <c r="E401" s="114" t="s">
        <v>320</v>
      </c>
      <c r="F401" s="119">
        <v>5902188026054</v>
      </c>
      <c r="G401" s="118" t="str">
        <f t="shared" si="9"/>
        <v>Shorts, ROC lite WMN  , black, XL</v>
      </c>
      <c r="H401" s="179">
        <f>Preorder_2024!K102</f>
        <v>0</v>
      </c>
      <c r="I401" s="117">
        <v>399</v>
      </c>
    </row>
    <row r="402" spans="1:9" ht="14.35" x14ac:dyDescent="0.5">
      <c r="A402" s="112" t="s">
        <v>246</v>
      </c>
      <c r="B402" s="112" t="s">
        <v>315</v>
      </c>
      <c r="C402" s="112" t="s">
        <v>383</v>
      </c>
      <c r="D402" s="113" t="s">
        <v>7</v>
      </c>
      <c r="E402" s="114" t="s">
        <v>676</v>
      </c>
      <c r="F402" s="119">
        <v>5902188027860</v>
      </c>
      <c r="G402" s="118" t="str">
        <f t="shared" si="9"/>
        <v>Shorts, ROC lite WMN  , black, XXL</v>
      </c>
      <c r="H402" s="179">
        <f>Preorder_2024!L103</f>
        <v>0</v>
      </c>
      <c r="I402" s="117">
        <v>399</v>
      </c>
    </row>
    <row r="403" spans="1:9" ht="14.35" x14ac:dyDescent="0.5">
      <c r="A403" s="112" t="s">
        <v>246</v>
      </c>
      <c r="B403" s="112" t="s">
        <v>315</v>
      </c>
      <c r="C403" s="112" t="s">
        <v>677</v>
      </c>
      <c r="D403" s="113" t="s">
        <v>111</v>
      </c>
      <c r="E403" s="114" t="s">
        <v>366</v>
      </c>
      <c r="F403" s="119">
        <v>5904083312607</v>
      </c>
      <c r="G403" s="118" t="str">
        <f t="shared" si="9"/>
        <v>Shorts, ROC lite WMN  , dark red, XXS</v>
      </c>
      <c r="H403" s="179">
        <f>Preorder_2024!F103</f>
        <v>0</v>
      </c>
      <c r="I403" s="117">
        <v>399</v>
      </c>
    </row>
    <row r="404" spans="1:9" ht="14.35" x14ac:dyDescent="0.5">
      <c r="A404" s="112" t="s">
        <v>246</v>
      </c>
      <c r="B404" s="112" t="s">
        <v>315</v>
      </c>
      <c r="C404" s="112" t="s">
        <v>677</v>
      </c>
      <c r="D404" s="113" t="s">
        <v>11</v>
      </c>
      <c r="E404" s="114" t="s">
        <v>321</v>
      </c>
      <c r="F404" s="119">
        <v>5902188028317</v>
      </c>
      <c r="G404" s="118" t="str">
        <f t="shared" si="9"/>
        <v>Shorts, ROC lite WMN  , dark red, XS</v>
      </c>
      <c r="H404" s="179">
        <f>Preorder_2024!G103</f>
        <v>0</v>
      </c>
      <c r="I404" s="117">
        <v>399</v>
      </c>
    </row>
    <row r="405" spans="1:9" ht="14.35" x14ac:dyDescent="0.5">
      <c r="A405" s="112" t="s">
        <v>246</v>
      </c>
      <c r="B405" s="112" t="s">
        <v>315</v>
      </c>
      <c r="C405" s="112" t="s">
        <v>677</v>
      </c>
      <c r="D405" s="113" t="s">
        <v>1</v>
      </c>
      <c r="E405" s="114" t="s">
        <v>322</v>
      </c>
      <c r="F405" s="119">
        <v>5902188028324</v>
      </c>
      <c r="G405" s="118" t="str">
        <f t="shared" si="9"/>
        <v>Shorts, ROC lite WMN  , dark red, S</v>
      </c>
      <c r="H405" s="179">
        <f>Preorder_2024!H103</f>
        <v>0</v>
      </c>
      <c r="I405" s="117">
        <v>399</v>
      </c>
    </row>
    <row r="406" spans="1:9" ht="14.35" x14ac:dyDescent="0.5">
      <c r="A406" s="112" t="s">
        <v>246</v>
      </c>
      <c r="B406" s="112" t="s">
        <v>315</v>
      </c>
      <c r="C406" s="112" t="s">
        <v>677</v>
      </c>
      <c r="D406" s="113" t="s">
        <v>2</v>
      </c>
      <c r="E406" s="114" t="s">
        <v>323</v>
      </c>
      <c r="F406" s="119">
        <v>5902188028331</v>
      </c>
      <c r="G406" s="118" t="str">
        <f t="shared" si="9"/>
        <v>Shorts, ROC lite WMN  , dark red, M</v>
      </c>
      <c r="H406" s="179">
        <f>Preorder_2024!I103</f>
        <v>0</v>
      </c>
      <c r="I406" s="117">
        <v>399</v>
      </c>
    </row>
    <row r="407" spans="1:9" ht="14.35" x14ac:dyDescent="0.5">
      <c r="A407" s="112" t="s">
        <v>246</v>
      </c>
      <c r="B407" s="112" t="s">
        <v>315</v>
      </c>
      <c r="C407" s="112" t="s">
        <v>677</v>
      </c>
      <c r="D407" s="113" t="s">
        <v>3</v>
      </c>
      <c r="E407" s="114" t="s">
        <v>324</v>
      </c>
      <c r="F407" s="119">
        <v>5902188028348</v>
      </c>
      <c r="G407" s="118" t="str">
        <f t="shared" si="9"/>
        <v>Shorts, ROC lite WMN  , dark red, L</v>
      </c>
      <c r="H407" s="179">
        <f>Preorder_2024!J103</f>
        <v>0</v>
      </c>
      <c r="I407" s="117">
        <v>399</v>
      </c>
    </row>
    <row r="408" spans="1:9" ht="14.35" x14ac:dyDescent="0.5">
      <c r="A408" s="112" t="s">
        <v>246</v>
      </c>
      <c r="B408" s="112" t="s">
        <v>315</v>
      </c>
      <c r="C408" s="112" t="s">
        <v>677</v>
      </c>
      <c r="D408" s="113" t="s">
        <v>4</v>
      </c>
      <c r="E408" s="114" t="s">
        <v>325</v>
      </c>
      <c r="F408" s="119">
        <v>5902188028355</v>
      </c>
      <c r="G408" s="118" t="str">
        <f t="shared" si="9"/>
        <v>Shorts, ROC lite WMN  , dark red, XL</v>
      </c>
      <c r="H408" s="179">
        <f>Preorder_2024!K103</f>
        <v>0</v>
      </c>
      <c r="I408" s="117">
        <v>399</v>
      </c>
    </row>
    <row r="409" spans="1:9" ht="14.35" x14ac:dyDescent="0.5">
      <c r="A409" s="112" t="s">
        <v>246</v>
      </c>
      <c r="B409" s="112" t="s">
        <v>315</v>
      </c>
      <c r="C409" s="112" t="s">
        <v>677</v>
      </c>
      <c r="D409" s="113" t="s">
        <v>7</v>
      </c>
      <c r="E409" s="114" t="s">
        <v>678</v>
      </c>
      <c r="F409" s="119">
        <v>5902188028362</v>
      </c>
      <c r="G409" s="118" t="str">
        <f t="shared" si="9"/>
        <v>Shorts, ROC lite WMN  , dark red, XXL</v>
      </c>
      <c r="H409" s="179">
        <f>Preorder_2024!L103</f>
        <v>0</v>
      </c>
      <c r="I409" s="117">
        <v>399</v>
      </c>
    </row>
    <row r="410" spans="1:9" ht="14.35" x14ac:dyDescent="0.5">
      <c r="A410" s="112" t="s">
        <v>246</v>
      </c>
      <c r="B410" s="112" t="s">
        <v>315</v>
      </c>
      <c r="C410" s="112" t="s">
        <v>658</v>
      </c>
      <c r="D410" s="113" t="s">
        <v>111</v>
      </c>
      <c r="E410" s="114" t="s">
        <v>367</v>
      </c>
      <c r="F410" s="119">
        <v>5904083312614</v>
      </c>
      <c r="G410" s="118" t="str">
        <f t="shared" si="9"/>
        <v>Shorts, ROC lite WMN  , slate grey, XXS</v>
      </c>
      <c r="H410" s="179">
        <f>Preorder_2024!F104</f>
        <v>0</v>
      </c>
      <c r="I410" s="117">
        <v>399</v>
      </c>
    </row>
    <row r="411" spans="1:9" ht="14.35" x14ac:dyDescent="0.5">
      <c r="A411" s="112" t="s">
        <v>246</v>
      </c>
      <c r="B411" s="112" t="s">
        <v>315</v>
      </c>
      <c r="C411" s="112" t="s">
        <v>658</v>
      </c>
      <c r="D411" s="113" t="s">
        <v>11</v>
      </c>
      <c r="E411" s="119" t="s">
        <v>326</v>
      </c>
      <c r="F411" s="152">
        <v>5904083312355</v>
      </c>
      <c r="G411" s="118" t="str">
        <f t="shared" si="9"/>
        <v>Shorts, ROC lite WMN  , slate grey, XS</v>
      </c>
      <c r="H411" s="179">
        <f>Preorder_2024!G104</f>
        <v>0</v>
      </c>
      <c r="I411" s="117">
        <v>399</v>
      </c>
    </row>
    <row r="412" spans="1:9" ht="14.35" x14ac:dyDescent="0.5">
      <c r="A412" s="112" t="s">
        <v>246</v>
      </c>
      <c r="B412" s="112" t="s">
        <v>315</v>
      </c>
      <c r="C412" s="112" t="s">
        <v>658</v>
      </c>
      <c r="D412" s="113" t="s">
        <v>1</v>
      </c>
      <c r="E412" s="119" t="s">
        <v>327</v>
      </c>
      <c r="F412" s="152">
        <v>5904083312362</v>
      </c>
      <c r="G412" s="118" t="str">
        <f t="shared" si="9"/>
        <v>Shorts, ROC lite WMN  , slate grey, S</v>
      </c>
      <c r="H412" s="179">
        <f>Preorder_2024!H104</f>
        <v>0</v>
      </c>
      <c r="I412" s="117">
        <v>399</v>
      </c>
    </row>
    <row r="413" spans="1:9" ht="14.35" x14ac:dyDescent="0.5">
      <c r="A413" s="112" t="s">
        <v>246</v>
      </c>
      <c r="B413" s="112" t="s">
        <v>315</v>
      </c>
      <c r="C413" s="112" t="s">
        <v>658</v>
      </c>
      <c r="D413" s="113" t="s">
        <v>2</v>
      </c>
      <c r="E413" s="119" t="s">
        <v>328</v>
      </c>
      <c r="F413" s="152">
        <v>5904083312379</v>
      </c>
      <c r="G413" s="118" t="str">
        <f t="shared" si="9"/>
        <v>Shorts, ROC lite WMN  , slate grey, M</v>
      </c>
      <c r="H413" s="179">
        <f>Preorder_2024!I104</f>
        <v>0</v>
      </c>
      <c r="I413" s="117">
        <v>399</v>
      </c>
    </row>
    <row r="414" spans="1:9" x14ac:dyDescent="0.45">
      <c r="A414" s="112" t="s">
        <v>246</v>
      </c>
      <c r="B414" s="112" t="s">
        <v>315</v>
      </c>
      <c r="C414" s="112" t="s">
        <v>658</v>
      </c>
      <c r="D414" s="113" t="s">
        <v>3</v>
      </c>
      <c r="E414" s="119" t="s">
        <v>329</v>
      </c>
      <c r="F414" s="152">
        <v>5904083312386</v>
      </c>
      <c r="G414" s="118" t="str">
        <f t="shared" si="9"/>
        <v>Shorts, ROC lite WMN  , slate grey, L</v>
      </c>
      <c r="H414" s="112">
        <f>Preorder_2024!J104</f>
        <v>0</v>
      </c>
      <c r="I414" s="117">
        <v>399</v>
      </c>
    </row>
    <row r="415" spans="1:9" x14ac:dyDescent="0.45">
      <c r="A415" s="112" t="s">
        <v>246</v>
      </c>
      <c r="B415" s="112" t="s">
        <v>315</v>
      </c>
      <c r="C415" s="112" t="s">
        <v>658</v>
      </c>
      <c r="D415" s="113" t="s">
        <v>4</v>
      </c>
      <c r="E415" s="119" t="s">
        <v>330</v>
      </c>
      <c r="F415" s="152">
        <v>5904083312393</v>
      </c>
      <c r="G415" s="118" t="str">
        <f t="shared" si="9"/>
        <v>Shorts, ROC lite WMN  , slate grey, XL</v>
      </c>
      <c r="H415" s="112">
        <f>Preorder_2024!K104</f>
        <v>0</v>
      </c>
      <c r="I415" s="117">
        <v>399</v>
      </c>
    </row>
    <row r="416" spans="1:9" x14ac:dyDescent="0.45">
      <c r="A416" s="112" t="s">
        <v>246</v>
      </c>
      <c r="B416" s="112" t="s">
        <v>315</v>
      </c>
      <c r="C416" s="112" t="s">
        <v>658</v>
      </c>
      <c r="D416" s="113" t="s">
        <v>7</v>
      </c>
      <c r="E416" s="119" t="s">
        <v>679</v>
      </c>
      <c r="F416" s="152">
        <v>5904083312409</v>
      </c>
      <c r="G416" s="118" t="str">
        <f t="shared" si="9"/>
        <v>Shorts, ROC lite WMN  , slate grey, XXL</v>
      </c>
      <c r="H416" s="116">
        <f>Preorder_2024!L104</f>
        <v>0</v>
      </c>
      <c r="I416" s="117">
        <v>399</v>
      </c>
    </row>
    <row r="417" spans="1:9" x14ac:dyDescent="0.45">
      <c r="A417" s="162" t="s">
        <v>331</v>
      </c>
      <c r="B417" s="162"/>
      <c r="C417" s="162"/>
      <c r="D417" s="164"/>
      <c r="E417" s="159"/>
      <c r="F417" s="171"/>
      <c r="G417" s="171"/>
      <c r="H417" s="171"/>
      <c r="I417" s="171"/>
    </row>
    <row r="418" spans="1:9" x14ac:dyDescent="0.45">
      <c r="A418" s="112" t="s">
        <v>332</v>
      </c>
      <c r="B418" s="112" t="s">
        <v>333</v>
      </c>
      <c r="C418" s="112" t="s">
        <v>672</v>
      </c>
      <c r="D418" s="113" t="s">
        <v>11</v>
      </c>
      <c r="E418" s="114" t="s">
        <v>334</v>
      </c>
      <c r="F418" s="119">
        <v>5902188028379</v>
      </c>
      <c r="G418" s="166" t="str">
        <f t="shared" si="9"/>
        <v>Pants, ROC Long, black melange, XS</v>
      </c>
      <c r="H418" s="116">
        <f>Preorder_2024!F107</f>
        <v>0</v>
      </c>
      <c r="I418" s="117">
        <v>599</v>
      </c>
    </row>
    <row r="419" spans="1:9" x14ac:dyDescent="0.45">
      <c r="A419" s="112" t="s">
        <v>332</v>
      </c>
      <c r="B419" s="112" t="s">
        <v>333</v>
      </c>
      <c r="C419" s="112" t="s">
        <v>672</v>
      </c>
      <c r="D419" s="113" t="s">
        <v>1</v>
      </c>
      <c r="E419" s="114" t="s">
        <v>335</v>
      </c>
      <c r="F419" s="119">
        <v>5902188028386</v>
      </c>
      <c r="G419" s="166" t="str">
        <f t="shared" si="9"/>
        <v>Pants, ROC Long, black melange, S</v>
      </c>
      <c r="H419" s="116">
        <f>Preorder_2024!G107</f>
        <v>0</v>
      </c>
      <c r="I419" s="117">
        <v>599</v>
      </c>
    </row>
    <row r="420" spans="1:9" x14ac:dyDescent="0.45">
      <c r="A420" s="112" t="s">
        <v>332</v>
      </c>
      <c r="B420" s="112" t="s">
        <v>333</v>
      </c>
      <c r="C420" s="112" t="s">
        <v>672</v>
      </c>
      <c r="D420" s="113" t="s">
        <v>2</v>
      </c>
      <c r="E420" s="114" t="s">
        <v>336</v>
      </c>
      <c r="F420" s="119">
        <v>5902188028393</v>
      </c>
      <c r="G420" s="166" t="str">
        <f t="shared" si="9"/>
        <v>Pants, ROC Long, black melange, M</v>
      </c>
      <c r="H420" s="116">
        <f>Preorder_2024!H107</f>
        <v>0</v>
      </c>
      <c r="I420" s="117">
        <v>599</v>
      </c>
    </row>
    <row r="421" spans="1:9" x14ac:dyDescent="0.45">
      <c r="A421" s="112" t="s">
        <v>332</v>
      </c>
      <c r="B421" s="112" t="s">
        <v>333</v>
      </c>
      <c r="C421" s="112" t="s">
        <v>672</v>
      </c>
      <c r="D421" s="113" t="s">
        <v>3</v>
      </c>
      <c r="E421" s="114" t="s">
        <v>337</v>
      </c>
      <c r="F421" s="119">
        <v>5902188028409</v>
      </c>
      <c r="G421" s="166" t="str">
        <f t="shared" si="9"/>
        <v>Pants, ROC Long, black melange, L</v>
      </c>
      <c r="H421" s="116">
        <f>Preorder_2024!I107</f>
        <v>0</v>
      </c>
      <c r="I421" s="117">
        <v>599</v>
      </c>
    </row>
    <row r="422" spans="1:9" x14ac:dyDescent="0.45">
      <c r="A422" s="112" t="s">
        <v>332</v>
      </c>
      <c r="B422" s="112" t="s">
        <v>333</v>
      </c>
      <c r="C422" s="112" t="s">
        <v>672</v>
      </c>
      <c r="D422" s="113" t="s">
        <v>4</v>
      </c>
      <c r="E422" s="114" t="s">
        <v>338</v>
      </c>
      <c r="F422" s="119">
        <v>5902188028416</v>
      </c>
      <c r="G422" s="166" t="str">
        <f t="shared" si="9"/>
        <v>Pants, ROC Long, black melange, XL</v>
      </c>
      <c r="H422" s="116">
        <f>Preorder_2024!J107</f>
        <v>0</v>
      </c>
      <c r="I422" s="117">
        <v>599</v>
      </c>
    </row>
    <row r="423" spans="1:9" x14ac:dyDescent="0.45">
      <c r="A423" s="112" t="s">
        <v>332</v>
      </c>
      <c r="B423" s="112" t="s">
        <v>333</v>
      </c>
      <c r="C423" s="112" t="s">
        <v>672</v>
      </c>
      <c r="D423" s="113" t="s">
        <v>7</v>
      </c>
      <c r="E423" s="114" t="s">
        <v>339</v>
      </c>
      <c r="F423" s="119">
        <v>5902188028423</v>
      </c>
      <c r="G423" s="166" t="str">
        <f t="shared" si="9"/>
        <v>Pants, ROC Long, black melange, XXL</v>
      </c>
      <c r="H423" s="116">
        <f>Preorder_2024!K107</f>
        <v>0</v>
      </c>
      <c r="I423" s="117">
        <v>599</v>
      </c>
    </row>
    <row r="424" spans="1:9" x14ac:dyDescent="0.45">
      <c r="A424" s="112" t="s">
        <v>332</v>
      </c>
      <c r="B424" s="112" t="s">
        <v>333</v>
      </c>
      <c r="C424" s="112" t="s">
        <v>673</v>
      </c>
      <c r="D424" s="113" t="s">
        <v>11</v>
      </c>
      <c r="E424" s="114" t="s">
        <v>340</v>
      </c>
      <c r="F424" s="119">
        <v>5902188028430</v>
      </c>
      <c r="G424" s="166" t="str">
        <f t="shared" si="9"/>
        <v>Pants, ROC Long, blue melange, XS</v>
      </c>
      <c r="H424" s="116">
        <f>Preorder_2024!F108</f>
        <v>0</v>
      </c>
      <c r="I424" s="117">
        <v>599</v>
      </c>
    </row>
    <row r="425" spans="1:9" x14ac:dyDescent="0.45">
      <c r="A425" s="112" t="s">
        <v>332</v>
      </c>
      <c r="B425" s="112" t="s">
        <v>333</v>
      </c>
      <c r="C425" s="112" t="s">
        <v>673</v>
      </c>
      <c r="D425" s="113" t="s">
        <v>1</v>
      </c>
      <c r="E425" s="114" t="s">
        <v>341</v>
      </c>
      <c r="F425" s="119">
        <v>5902188028447</v>
      </c>
      <c r="G425" s="166" t="str">
        <f t="shared" si="9"/>
        <v>Pants, ROC Long, blue melange, S</v>
      </c>
      <c r="H425" s="116">
        <f>Preorder_2024!G108</f>
        <v>0</v>
      </c>
      <c r="I425" s="117">
        <v>599</v>
      </c>
    </row>
    <row r="426" spans="1:9" x14ac:dyDescent="0.45">
      <c r="A426" s="112" t="s">
        <v>332</v>
      </c>
      <c r="B426" s="112" t="s">
        <v>333</v>
      </c>
      <c r="C426" s="112" t="s">
        <v>673</v>
      </c>
      <c r="D426" s="113" t="s">
        <v>2</v>
      </c>
      <c r="E426" s="114" t="s">
        <v>342</v>
      </c>
      <c r="F426" s="119">
        <v>5902188028454</v>
      </c>
      <c r="G426" s="166" t="str">
        <f t="shared" si="9"/>
        <v>Pants, ROC Long, blue melange, M</v>
      </c>
      <c r="H426" s="116">
        <f>Preorder_2024!H108</f>
        <v>0</v>
      </c>
      <c r="I426" s="117">
        <v>599</v>
      </c>
    </row>
    <row r="427" spans="1:9" x14ac:dyDescent="0.45">
      <c r="A427" s="112" t="s">
        <v>332</v>
      </c>
      <c r="B427" s="112" t="s">
        <v>333</v>
      </c>
      <c r="C427" s="112" t="s">
        <v>673</v>
      </c>
      <c r="D427" s="113" t="s">
        <v>3</v>
      </c>
      <c r="E427" s="114" t="s">
        <v>343</v>
      </c>
      <c r="F427" s="119">
        <v>5902188028461</v>
      </c>
      <c r="G427" s="166" t="str">
        <f t="shared" si="9"/>
        <v>Pants, ROC Long, blue melange, L</v>
      </c>
      <c r="H427" s="116">
        <f>Preorder_2024!I108</f>
        <v>0</v>
      </c>
      <c r="I427" s="117">
        <v>599</v>
      </c>
    </row>
    <row r="428" spans="1:9" x14ac:dyDescent="0.45">
      <c r="A428" s="112" t="s">
        <v>332</v>
      </c>
      <c r="B428" s="112" t="s">
        <v>333</v>
      </c>
      <c r="C428" s="112" t="s">
        <v>673</v>
      </c>
      <c r="D428" s="113" t="s">
        <v>4</v>
      </c>
      <c r="E428" s="114" t="s">
        <v>344</v>
      </c>
      <c r="F428" s="119">
        <v>5902188028478</v>
      </c>
      <c r="G428" s="166" t="str">
        <f t="shared" si="9"/>
        <v>Pants, ROC Long, blue melange, XL</v>
      </c>
      <c r="H428" s="112">
        <f>Preorder_2024!J108</f>
        <v>0</v>
      </c>
      <c r="I428" s="117">
        <v>599</v>
      </c>
    </row>
    <row r="429" spans="1:9" x14ac:dyDescent="0.45">
      <c r="A429" s="112" t="s">
        <v>332</v>
      </c>
      <c r="B429" s="112" t="s">
        <v>333</v>
      </c>
      <c r="C429" s="112" t="s">
        <v>673</v>
      </c>
      <c r="D429" s="113" t="s">
        <v>7</v>
      </c>
      <c r="E429" s="114" t="s">
        <v>345</v>
      </c>
      <c r="F429" s="115">
        <v>5902188028485</v>
      </c>
      <c r="G429" s="166" t="str">
        <f t="shared" si="9"/>
        <v>Pants, ROC Long, blue melange, XXL</v>
      </c>
      <c r="H429" s="112">
        <f>Preorder_2024!K108</f>
        <v>0</v>
      </c>
      <c r="I429" s="117">
        <v>599</v>
      </c>
    </row>
    <row r="430" spans="1:9" x14ac:dyDescent="0.45">
      <c r="A430" s="146" t="s">
        <v>332</v>
      </c>
      <c r="B430" s="146" t="s">
        <v>680</v>
      </c>
      <c r="C430" s="146" t="s">
        <v>383</v>
      </c>
      <c r="D430" s="147" t="s">
        <v>11</v>
      </c>
      <c r="E430" s="165" t="s">
        <v>489</v>
      </c>
      <c r="F430" s="149">
        <v>5904083313529</v>
      </c>
      <c r="G430" s="153" t="str">
        <f t="shared" si="9"/>
        <v>Pants, LITE Long, black, XS</v>
      </c>
      <c r="H430" s="116">
        <f>Preorder_2024!F109</f>
        <v>0</v>
      </c>
      <c r="I430" s="117">
        <v>559</v>
      </c>
    </row>
    <row r="431" spans="1:9" x14ac:dyDescent="0.45">
      <c r="A431" s="146" t="s">
        <v>332</v>
      </c>
      <c r="B431" s="146" t="s">
        <v>680</v>
      </c>
      <c r="C431" s="146" t="s">
        <v>383</v>
      </c>
      <c r="D431" s="147" t="s">
        <v>1</v>
      </c>
      <c r="E431" s="165" t="s">
        <v>490</v>
      </c>
      <c r="F431" s="149">
        <v>5904083313536</v>
      </c>
      <c r="G431" s="153" t="str">
        <f t="shared" si="9"/>
        <v>Pants, LITE Long, black, S</v>
      </c>
      <c r="H431" s="116">
        <f>Preorder_2024!G109</f>
        <v>0</v>
      </c>
      <c r="I431" s="117">
        <v>559</v>
      </c>
    </row>
    <row r="432" spans="1:9" x14ac:dyDescent="0.45">
      <c r="A432" s="146" t="s">
        <v>332</v>
      </c>
      <c r="B432" s="146" t="s">
        <v>680</v>
      </c>
      <c r="C432" s="146" t="s">
        <v>383</v>
      </c>
      <c r="D432" s="147" t="s">
        <v>2</v>
      </c>
      <c r="E432" s="165" t="s">
        <v>491</v>
      </c>
      <c r="F432" s="149">
        <v>5904083313543</v>
      </c>
      <c r="G432" s="153" t="str">
        <f t="shared" si="9"/>
        <v>Pants, LITE Long, black, M</v>
      </c>
      <c r="H432" s="116">
        <f>Preorder_2024!H109</f>
        <v>0</v>
      </c>
      <c r="I432" s="117">
        <v>559</v>
      </c>
    </row>
    <row r="433" spans="1:9" x14ac:dyDescent="0.45">
      <c r="A433" s="146" t="s">
        <v>332</v>
      </c>
      <c r="B433" s="146" t="s">
        <v>680</v>
      </c>
      <c r="C433" s="146" t="s">
        <v>383</v>
      </c>
      <c r="D433" s="147" t="s">
        <v>3</v>
      </c>
      <c r="E433" s="165" t="s">
        <v>492</v>
      </c>
      <c r="F433" s="149">
        <v>5904083313550</v>
      </c>
      <c r="G433" s="153" t="str">
        <f t="shared" si="9"/>
        <v>Pants, LITE Long, black, L</v>
      </c>
      <c r="H433" s="116">
        <f>Preorder_2024!I109</f>
        <v>0</v>
      </c>
      <c r="I433" s="117">
        <v>559</v>
      </c>
    </row>
    <row r="434" spans="1:9" x14ac:dyDescent="0.45">
      <c r="A434" s="146" t="s">
        <v>332</v>
      </c>
      <c r="B434" s="146" t="s">
        <v>680</v>
      </c>
      <c r="C434" s="146" t="s">
        <v>383</v>
      </c>
      <c r="D434" s="147" t="s">
        <v>4</v>
      </c>
      <c r="E434" s="165" t="s">
        <v>493</v>
      </c>
      <c r="F434" s="149">
        <v>5904083313567</v>
      </c>
      <c r="G434" s="153" t="str">
        <f t="shared" si="9"/>
        <v>Pants, LITE Long, black, XL</v>
      </c>
      <c r="H434" s="116">
        <f>Preorder_2024!J109</f>
        <v>0</v>
      </c>
      <c r="I434" s="117">
        <v>559</v>
      </c>
    </row>
    <row r="435" spans="1:9" x14ac:dyDescent="0.45">
      <c r="A435" s="146" t="s">
        <v>332</v>
      </c>
      <c r="B435" s="146" t="s">
        <v>680</v>
      </c>
      <c r="C435" s="146" t="s">
        <v>383</v>
      </c>
      <c r="D435" s="147" t="s">
        <v>7</v>
      </c>
      <c r="E435" s="165" t="s">
        <v>494</v>
      </c>
      <c r="F435" s="149">
        <v>5904083313574</v>
      </c>
      <c r="G435" s="153" t="str">
        <f t="shared" si="9"/>
        <v>Pants, LITE Long, black, XXL</v>
      </c>
      <c r="H435" s="116">
        <f>Preorder_2024!K109</f>
        <v>0</v>
      </c>
      <c r="I435" s="117">
        <v>559</v>
      </c>
    </row>
    <row r="436" spans="1:9" x14ac:dyDescent="0.45">
      <c r="A436" s="146" t="s">
        <v>332</v>
      </c>
      <c r="B436" s="146" t="s">
        <v>680</v>
      </c>
      <c r="C436" s="146" t="s">
        <v>495</v>
      </c>
      <c r="D436" s="147" t="s">
        <v>11</v>
      </c>
      <c r="E436" s="165" t="s">
        <v>496</v>
      </c>
      <c r="F436" s="149">
        <v>5904083313581</v>
      </c>
      <c r="G436" s="153" t="str">
        <f t="shared" si="9"/>
        <v>Pants, LITE Long, sand brown, XS</v>
      </c>
      <c r="H436" s="116">
        <f>Preorder_2024!F110</f>
        <v>0</v>
      </c>
      <c r="I436" s="117">
        <v>559</v>
      </c>
    </row>
    <row r="437" spans="1:9" x14ac:dyDescent="0.45">
      <c r="A437" s="146" t="s">
        <v>332</v>
      </c>
      <c r="B437" s="146" t="s">
        <v>680</v>
      </c>
      <c r="C437" s="146" t="s">
        <v>495</v>
      </c>
      <c r="D437" s="147" t="s">
        <v>1</v>
      </c>
      <c r="E437" s="165" t="s">
        <v>497</v>
      </c>
      <c r="F437" s="149">
        <v>5904083313598</v>
      </c>
      <c r="G437" s="153" t="str">
        <f t="shared" si="9"/>
        <v>Pants, LITE Long, sand brown, S</v>
      </c>
      <c r="H437" s="116">
        <f>Preorder_2024!G110</f>
        <v>0</v>
      </c>
      <c r="I437" s="117">
        <v>559</v>
      </c>
    </row>
    <row r="438" spans="1:9" x14ac:dyDescent="0.45">
      <c r="A438" s="146" t="s">
        <v>332</v>
      </c>
      <c r="B438" s="146" t="s">
        <v>680</v>
      </c>
      <c r="C438" s="146" t="s">
        <v>495</v>
      </c>
      <c r="D438" s="147" t="s">
        <v>2</v>
      </c>
      <c r="E438" s="165" t="s">
        <v>498</v>
      </c>
      <c r="F438" s="149">
        <v>5904083313604</v>
      </c>
      <c r="G438" s="153" t="str">
        <f t="shared" si="9"/>
        <v>Pants, LITE Long, sand brown, M</v>
      </c>
      <c r="H438" s="116">
        <f>Preorder_2024!H110</f>
        <v>0</v>
      </c>
      <c r="I438" s="117">
        <v>559</v>
      </c>
    </row>
    <row r="439" spans="1:9" x14ac:dyDescent="0.45">
      <c r="A439" s="146" t="s">
        <v>332</v>
      </c>
      <c r="B439" s="146" t="s">
        <v>680</v>
      </c>
      <c r="C439" s="146" t="s">
        <v>495</v>
      </c>
      <c r="D439" s="147" t="s">
        <v>3</v>
      </c>
      <c r="E439" s="165" t="s">
        <v>499</v>
      </c>
      <c r="F439" s="149">
        <v>5904083313611</v>
      </c>
      <c r="G439" s="153" t="str">
        <f t="shared" si="9"/>
        <v>Pants, LITE Long, sand brown, L</v>
      </c>
      <c r="H439" s="116">
        <f>Preorder_2024!I110</f>
        <v>0</v>
      </c>
      <c r="I439" s="117">
        <v>559</v>
      </c>
    </row>
    <row r="440" spans="1:9" x14ac:dyDescent="0.45">
      <c r="A440" s="146" t="s">
        <v>332</v>
      </c>
      <c r="B440" s="146" t="s">
        <v>680</v>
      </c>
      <c r="C440" s="146" t="s">
        <v>495</v>
      </c>
      <c r="D440" s="147" t="s">
        <v>4</v>
      </c>
      <c r="E440" s="165" t="s">
        <v>500</v>
      </c>
      <c r="F440" s="149">
        <v>5904083313628</v>
      </c>
      <c r="G440" s="153" t="str">
        <f t="shared" si="9"/>
        <v>Pants, LITE Long, sand brown, XL</v>
      </c>
      <c r="H440" s="116">
        <f>Preorder_2024!J110</f>
        <v>0</v>
      </c>
      <c r="I440" s="117">
        <v>559</v>
      </c>
    </row>
    <row r="441" spans="1:9" x14ac:dyDescent="0.45">
      <c r="A441" s="146" t="s">
        <v>332</v>
      </c>
      <c r="B441" s="146" t="s">
        <v>680</v>
      </c>
      <c r="C441" s="146" t="s">
        <v>495</v>
      </c>
      <c r="D441" s="147" t="s">
        <v>7</v>
      </c>
      <c r="E441" s="165" t="s">
        <v>501</v>
      </c>
      <c r="F441" s="149">
        <v>5904083313635</v>
      </c>
      <c r="G441" s="153" t="str">
        <f t="shared" si="9"/>
        <v>Pants, LITE Long, sand brown, XXL</v>
      </c>
      <c r="H441" s="116">
        <f>Preorder_2024!K110</f>
        <v>0</v>
      </c>
      <c r="I441" s="117">
        <v>559</v>
      </c>
    </row>
    <row r="442" spans="1:9" x14ac:dyDescent="0.45">
      <c r="A442" s="162" t="s">
        <v>346</v>
      </c>
      <c r="B442" s="162"/>
      <c r="C442" s="163"/>
      <c r="D442" s="164"/>
      <c r="E442" s="159"/>
      <c r="F442" s="164"/>
      <c r="G442" s="159"/>
      <c r="H442" s="159"/>
      <c r="I442" s="159"/>
    </row>
    <row r="443" spans="1:9" x14ac:dyDescent="0.45">
      <c r="A443" s="112" t="s">
        <v>347</v>
      </c>
      <c r="B443" s="112" t="s">
        <v>114</v>
      </c>
      <c r="C443" s="112" t="s">
        <v>383</v>
      </c>
      <c r="D443" s="113" t="s">
        <v>15</v>
      </c>
      <c r="E443" s="115" t="s">
        <v>348</v>
      </c>
      <c r="F443" s="152">
        <v>5902188028539</v>
      </c>
      <c r="G443" s="118" t="str">
        <f>_xlfn.CONCAT(A443,", ",B443,", ",C443,", ",D443)</f>
        <v>Socks, PARK, black, XS/S</v>
      </c>
      <c r="H443" s="116">
        <f>Preorder_2024!G113</f>
        <v>0</v>
      </c>
      <c r="I443" s="117">
        <v>79</v>
      </c>
    </row>
    <row r="444" spans="1:9" x14ac:dyDescent="0.45">
      <c r="A444" s="112" t="s">
        <v>347</v>
      </c>
      <c r="B444" s="112" t="s">
        <v>114</v>
      </c>
      <c r="C444" s="112" t="s">
        <v>383</v>
      </c>
      <c r="D444" s="113" t="s">
        <v>16</v>
      </c>
      <c r="E444" s="115" t="s">
        <v>349</v>
      </c>
      <c r="F444" s="152">
        <v>5902188028546</v>
      </c>
      <c r="G444" s="118" t="str">
        <f t="shared" ref="G444:G478" si="10">_xlfn.CONCAT(A444,", ",B444,", ",C444,", ",D444)</f>
        <v>Socks, PARK, black, S/M</v>
      </c>
      <c r="H444" s="116">
        <f>Preorder_2024!H113</f>
        <v>0</v>
      </c>
      <c r="I444" s="117">
        <v>79</v>
      </c>
    </row>
    <row r="445" spans="1:9" x14ac:dyDescent="0.45">
      <c r="A445" s="112" t="s">
        <v>347</v>
      </c>
      <c r="B445" s="112" t="s">
        <v>114</v>
      </c>
      <c r="C445" s="112" t="s">
        <v>383</v>
      </c>
      <c r="D445" s="113" t="s">
        <v>17</v>
      </c>
      <c r="E445" s="115" t="s">
        <v>350</v>
      </c>
      <c r="F445" s="152">
        <v>5902188028553</v>
      </c>
      <c r="G445" s="118" t="str">
        <f t="shared" si="10"/>
        <v>Socks, PARK, black, M/L</v>
      </c>
      <c r="H445" s="116">
        <f>Preorder_2024!I113</f>
        <v>0</v>
      </c>
      <c r="I445" s="117">
        <v>79</v>
      </c>
    </row>
    <row r="446" spans="1:9" x14ac:dyDescent="0.45">
      <c r="A446" s="112" t="s">
        <v>347</v>
      </c>
      <c r="B446" s="112" t="s">
        <v>114</v>
      </c>
      <c r="C446" s="112" t="s">
        <v>383</v>
      </c>
      <c r="D446" s="113" t="s">
        <v>18</v>
      </c>
      <c r="E446" s="115" t="s">
        <v>351</v>
      </c>
      <c r="F446" s="152">
        <v>5902188028560</v>
      </c>
      <c r="G446" s="118" t="str">
        <f t="shared" si="10"/>
        <v>Socks, PARK, black, L/XL</v>
      </c>
      <c r="H446" s="116">
        <f>Preorder_2024!J113</f>
        <v>0</v>
      </c>
      <c r="I446" s="117">
        <v>79</v>
      </c>
    </row>
    <row r="447" spans="1:9" x14ac:dyDescent="0.45">
      <c r="A447" s="112" t="s">
        <v>347</v>
      </c>
      <c r="B447" s="112" t="s">
        <v>114</v>
      </c>
      <c r="C447" s="112" t="s">
        <v>375</v>
      </c>
      <c r="D447" s="113" t="s">
        <v>15</v>
      </c>
      <c r="E447" s="115" t="s">
        <v>352</v>
      </c>
      <c r="F447" s="152">
        <v>5902188028492</v>
      </c>
      <c r="G447" s="118" t="str">
        <f t="shared" si="10"/>
        <v>Socks, PARK, white, XS/S</v>
      </c>
      <c r="H447" s="116">
        <f>Preorder_2024!G114</f>
        <v>0</v>
      </c>
      <c r="I447" s="117">
        <v>79</v>
      </c>
    </row>
    <row r="448" spans="1:9" x14ac:dyDescent="0.45">
      <c r="A448" s="112" t="s">
        <v>347</v>
      </c>
      <c r="B448" s="112" t="s">
        <v>114</v>
      </c>
      <c r="C448" s="112" t="s">
        <v>375</v>
      </c>
      <c r="D448" s="113" t="s">
        <v>16</v>
      </c>
      <c r="E448" s="115" t="s">
        <v>353</v>
      </c>
      <c r="F448" s="152">
        <v>5902188028508</v>
      </c>
      <c r="G448" s="118" t="str">
        <f t="shared" si="10"/>
        <v>Socks, PARK, white, S/M</v>
      </c>
      <c r="H448" s="116">
        <f>Preorder_2024!H114</f>
        <v>0</v>
      </c>
      <c r="I448" s="117">
        <v>79</v>
      </c>
    </row>
    <row r="449" spans="1:9" x14ac:dyDescent="0.45">
      <c r="A449" s="112" t="s">
        <v>347</v>
      </c>
      <c r="B449" s="112" t="s">
        <v>114</v>
      </c>
      <c r="C449" s="112" t="s">
        <v>375</v>
      </c>
      <c r="D449" s="113" t="s">
        <v>17</v>
      </c>
      <c r="E449" s="115" t="s">
        <v>354</v>
      </c>
      <c r="F449" s="152">
        <v>5902188028515</v>
      </c>
      <c r="G449" s="118" t="str">
        <f t="shared" si="10"/>
        <v>Socks, PARK, white, M/L</v>
      </c>
      <c r="H449" s="116">
        <f>Preorder_2024!I114</f>
        <v>0</v>
      </c>
      <c r="I449" s="117">
        <v>79</v>
      </c>
    </row>
    <row r="450" spans="1:9" x14ac:dyDescent="0.45">
      <c r="A450" s="112" t="s">
        <v>347</v>
      </c>
      <c r="B450" s="112" t="s">
        <v>114</v>
      </c>
      <c r="C450" s="112" t="s">
        <v>375</v>
      </c>
      <c r="D450" s="113" t="s">
        <v>18</v>
      </c>
      <c r="E450" s="115" t="s">
        <v>355</v>
      </c>
      <c r="F450" s="152">
        <v>5902188028522</v>
      </c>
      <c r="G450" s="118" t="str">
        <f t="shared" si="10"/>
        <v>Socks, PARK, white, L/XL</v>
      </c>
      <c r="H450" s="116">
        <f>Preorder_2024!J114</f>
        <v>0</v>
      </c>
      <c r="I450" s="117">
        <v>79</v>
      </c>
    </row>
    <row r="451" spans="1:9" x14ac:dyDescent="0.45">
      <c r="A451" s="146" t="s">
        <v>347</v>
      </c>
      <c r="B451" s="146" t="s">
        <v>114</v>
      </c>
      <c r="C451" s="146" t="s">
        <v>409</v>
      </c>
      <c r="D451" s="147" t="s">
        <v>15</v>
      </c>
      <c r="E451" s="165" t="s">
        <v>502</v>
      </c>
      <c r="F451" s="148"/>
      <c r="G451" s="153" t="str">
        <f t="shared" si="10"/>
        <v>Socks, PARK, green, XS/S</v>
      </c>
      <c r="H451" s="116">
        <f>Preorder_2024!G115</f>
        <v>0</v>
      </c>
      <c r="I451" s="117">
        <v>79</v>
      </c>
    </row>
    <row r="452" spans="1:9" x14ac:dyDescent="0.45">
      <c r="A452" s="146" t="s">
        <v>347</v>
      </c>
      <c r="B452" s="146" t="s">
        <v>114</v>
      </c>
      <c r="C452" s="146" t="s">
        <v>409</v>
      </c>
      <c r="D452" s="147" t="s">
        <v>16</v>
      </c>
      <c r="E452" s="165" t="s">
        <v>503</v>
      </c>
      <c r="F452" s="148"/>
      <c r="G452" s="153" t="str">
        <f t="shared" si="10"/>
        <v>Socks, PARK, green, S/M</v>
      </c>
      <c r="H452" s="116">
        <f>Preorder_2024!H115</f>
        <v>0</v>
      </c>
      <c r="I452" s="117">
        <v>79</v>
      </c>
    </row>
    <row r="453" spans="1:9" x14ac:dyDescent="0.45">
      <c r="A453" s="146" t="s">
        <v>347</v>
      </c>
      <c r="B453" s="146" t="s">
        <v>114</v>
      </c>
      <c r="C453" s="146" t="s">
        <v>409</v>
      </c>
      <c r="D453" s="147" t="s">
        <v>17</v>
      </c>
      <c r="E453" s="165" t="s">
        <v>504</v>
      </c>
      <c r="F453" s="148"/>
      <c r="G453" s="153" t="str">
        <f t="shared" si="10"/>
        <v>Socks, PARK, green, M/L</v>
      </c>
      <c r="H453" s="173">
        <f>Preorder_2024!I115</f>
        <v>0</v>
      </c>
      <c r="I453" s="117">
        <v>79</v>
      </c>
    </row>
    <row r="454" spans="1:9" x14ac:dyDescent="0.45">
      <c r="A454" s="146" t="s">
        <v>347</v>
      </c>
      <c r="B454" s="146" t="s">
        <v>114</v>
      </c>
      <c r="C454" s="146" t="s">
        <v>409</v>
      </c>
      <c r="D454" s="147" t="s">
        <v>18</v>
      </c>
      <c r="E454" s="165" t="s">
        <v>505</v>
      </c>
      <c r="F454" s="148"/>
      <c r="G454" s="153" t="str">
        <f t="shared" si="10"/>
        <v>Socks, PARK, green, L/XL</v>
      </c>
      <c r="H454" s="173">
        <f>Preorder_2024!J115</f>
        <v>0</v>
      </c>
      <c r="I454" s="117">
        <v>79</v>
      </c>
    </row>
    <row r="455" spans="1:9" x14ac:dyDescent="0.45">
      <c r="A455" s="146" t="s">
        <v>347</v>
      </c>
      <c r="B455" s="146" t="s">
        <v>681</v>
      </c>
      <c r="C455" s="146" t="s">
        <v>463</v>
      </c>
      <c r="D455" s="147" t="s">
        <v>15</v>
      </c>
      <c r="E455" s="165" t="s">
        <v>511</v>
      </c>
      <c r="F455" s="148"/>
      <c r="G455" s="153" t="str">
        <f t="shared" si="10"/>
        <v>Socks, TIMBER MERINO, melange / black, XS/S</v>
      </c>
      <c r="H455" s="173">
        <f>Preorder_2024!G116</f>
        <v>0</v>
      </c>
      <c r="I455" s="117">
        <v>99</v>
      </c>
    </row>
    <row r="456" spans="1:9" x14ac:dyDescent="0.45">
      <c r="A456" s="146" t="s">
        <v>347</v>
      </c>
      <c r="B456" s="146" t="s">
        <v>681</v>
      </c>
      <c r="C456" s="146" t="s">
        <v>463</v>
      </c>
      <c r="D456" s="147" t="s">
        <v>16</v>
      </c>
      <c r="E456" s="165" t="s">
        <v>512</v>
      </c>
      <c r="F456" s="148"/>
      <c r="G456" s="153" t="str">
        <f t="shared" si="10"/>
        <v>Socks, TIMBER MERINO, melange / black, S/M</v>
      </c>
      <c r="H456" s="173">
        <f>Preorder_2024!H116</f>
        <v>0</v>
      </c>
      <c r="I456" s="117">
        <v>99</v>
      </c>
    </row>
    <row r="457" spans="1:9" x14ac:dyDescent="0.45">
      <c r="A457" s="146" t="s">
        <v>347</v>
      </c>
      <c r="B457" s="146" t="s">
        <v>681</v>
      </c>
      <c r="C457" s="146" t="s">
        <v>463</v>
      </c>
      <c r="D457" s="147" t="s">
        <v>17</v>
      </c>
      <c r="E457" s="165" t="s">
        <v>513</v>
      </c>
      <c r="F457" s="148"/>
      <c r="G457" s="153" t="str">
        <f t="shared" si="10"/>
        <v>Socks, TIMBER MERINO, melange / black, M/L</v>
      </c>
      <c r="H457" s="173">
        <f>Preorder_2024!I116</f>
        <v>0</v>
      </c>
      <c r="I457" s="117">
        <v>99</v>
      </c>
    </row>
    <row r="458" spans="1:9" x14ac:dyDescent="0.45">
      <c r="A458" s="146" t="s">
        <v>347</v>
      </c>
      <c r="B458" s="146" t="s">
        <v>681</v>
      </c>
      <c r="C458" s="146" t="s">
        <v>463</v>
      </c>
      <c r="D458" s="147" t="s">
        <v>18</v>
      </c>
      <c r="E458" s="165" t="s">
        <v>514</v>
      </c>
      <c r="F458" s="148"/>
      <c r="G458" s="153" t="str">
        <f t="shared" si="10"/>
        <v>Socks, TIMBER MERINO, melange / black, L/XL</v>
      </c>
      <c r="H458" s="173">
        <f>Preorder_2024!J116</f>
        <v>0</v>
      </c>
      <c r="I458" s="117">
        <v>99</v>
      </c>
    </row>
    <row r="459" spans="1:9" x14ac:dyDescent="0.45">
      <c r="A459" s="146" t="s">
        <v>347</v>
      </c>
      <c r="B459" s="146" t="s">
        <v>681</v>
      </c>
      <c r="C459" s="146" t="s">
        <v>683</v>
      </c>
      <c r="D459" s="147" t="s">
        <v>15</v>
      </c>
      <c r="E459" s="165" t="s">
        <v>519</v>
      </c>
      <c r="F459" s="148"/>
      <c r="G459" s="153" t="str">
        <f t="shared" si="10"/>
        <v>Socks, TIMBER MERINO, melange / red, XS/S</v>
      </c>
      <c r="H459" s="173">
        <f>Preorder_2024!G117</f>
        <v>0</v>
      </c>
      <c r="I459" s="117">
        <v>99</v>
      </c>
    </row>
    <row r="460" spans="1:9" x14ac:dyDescent="0.45">
      <c r="A460" s="146" t="s">
        <v>347</v>
      </c>
      <c r="B460" s="146" t="s">
        <v>681</v>
      </c>
      <c r="C460" s="146" t="s">
        <v>683</v>
      </c>
      <c r="D460" s="147" t="s">
        <v>16</v>
      </c>
      <c r="E460" s="165" t="s">
        <v>520</v>
      </c>
      <c r="F460" s="148"/>
      <c r="G460" s="153" t="str">
        <f t="shared" si="10"/>
        <v>Socks, TIMBER MERINO, melange / red, S/M</v>
      </c>
      <c r="H460" s="173">
        <f>Preorder_2024!H117</f>
        <v>0</v>
      </c>
      <c r="I460" s="117">
        <v>99</v>
      </c>
    </row>
    <row r="461" spans="1:9" x14ac:dyDescent="0.45">
      <c r="A461" s="146" t="s">
        <v>347</v>
      </c>
      <c r="B461" s="146" t="s">
        <v>681</v>
      </c>
      <c r="C461" s="146" t="s">
        <v>683</v>
      </c>
      <c r="D461" s="147" t="s">
        <v>17</v>
      </c>
      <c r="E461" s="165" t="s">
        <v>521</v>
      </c>
      <c r="F461" s="148"/>
      <c r="G461" s="153" t="str">
        <f t="shared" si="10"/>
        <v>Socks, TIMBER MERINO, melange / red, M/L</v>
      </c>
      <c r="H461" s="173">
        <f>Preorder_2024!I117</f>
        <v>0</v>
      </c>
      <c r="I461" s="117">
        <v>99</v>
      </c>
    </row>
    <row r="462" spans="1:9" x14ac:dyDescent="0.45">
      <c r="A462" s="146" t="s">
        <v>347</v>
      </c>
      <c r="B462" s="146" t="s">
        <v>681</v>
      </c>
      <c r="C462" s="146" t="s">
        <v>683</v>
      </c>
      <c r="D462" s="147" t="s">
        <v>18</v>
      </c>
      <c r="E462" s="165" t="s">
        <v>522</v>
      </c>
      <c r="F462" s="148"/>
      <c r="G462" s="153" t="str">
        <f t="shared" si="10"/>
        <v>Socks, TIMBER MERINO, melange / red, L/XL</v>
      </c>
      <c r="H462" s="173">
        <f>Preorder_2024!J117</f>
        <v>0</v>
      </c>
      <c r="I462" s="117">
        <v>99</v>
      </c>
    </row>
    <row r="463" spans="1:9" x14ac:dyDescent="0.45">
      <c r="A463" s="146" t="s">
        <v>347</v>
      </c>
      <c r="B463" s="146" t="s">
        <v>681</v>
      </c>
      <c r="C463" s="146" t="s">
        <v>682</v>
      </c>
      <c r="D463" s="147" t="s">
        <v>15</v>
      </c>
      <c r="E463" s="165" t="s">
        <v>515</v>
      </c>
      <c r="F463" s="148"/>
      <c r="G463" s="153" t="str">
        <f t="shared" si="10"/>
        <v>Socks, TIMBER MERINO, melange / yellow, XS/S</v>
      </c>
      <c r="H463" s="173">
        <f>Preorder_2024!G118</f>
        <v>0</v>
      </c>
      <c r="I463" s="117">
        <v>99</v>
      </c>
    </row>
    <row r="464" spans="1:9" x14ac:dyDescent="0.45">
      <c r="A464" s="146" t="s">
        <v>347</v>
      </c>
      <c r="B464" s="146" t="s">
        <v>681</v>
      </c>
      <c r="C464" s="146" t="s">
        <v>682</v>
      </c>
      <c r="D464" s="147" t="s">
        <v>16</v>
      </c>
      <c r="E464" s="165" t="s">
        <v>516</v>
      </c>
      <c r="F464" s="148"/>
      <c r="G464" s="153" t="str">
        <f t="shared" si="10"/>
        <v>Socks, TIMBER MERINO, melange / yellow, S/M</v>
      </c>
      <c r="H464" s="173">
        <f>Preorder_2024!H118</f>
        <v>0</v>
      </c>
      <c r="I464" s="117">
        <v>99</v>
      </c>
    </row>
    <row r="465" spans="1:9" x14ac:dyDescent="0.45">
      <c r="A465" s="146" t="s">
        <v>347</v>
      </c>
      <c r="B465" s="146" t="s">
        <v>681</v>
      </c>
      <c r="C465" s="146" t="s">
        <v>682</v>
      </c>
      <c r="D465" s="147" t="s">
        <v>17</v>
      </c>
      <c r="E465" s="165" t="s">
        <v>517</v>
      </c>
      <c r="F465" s="148"/>
      <c r="G465" s="153" t="str">
        <f t="shared" si="10"/>
        <v>Socks, TIMBER MERINO, melange / yellow, M/L</v>
      </c>
      <c r="H465" s="173">
        <f>Preorder_2024!I118</f>
        <v>0</v>
      </c>
      <c r="I465" s="117">
        <v>99</v>
      </c>
    </row>
    <row r="466" spans="1:9" x14ac:dyDescent="0.45">
      <c r="A466" s="146" t="s">
        <v>347</v>
      </c>
      <c r="B466" s="146" t="s">
        <v>681</v>
      </c>
      <c r="C466" s="146" t="s">
        <v>682</v>
      </c>
      <c r="D466" s="147" t="s">
        <v>18</v>
      </c>
      <c r="E466" s="165" t="s">
        <v>518</v>
      </c>
      <c r="F466" s="148"/>
      <c r="G466" s="153" t="str">
        <f t="shared" si="10"/>
        <v>Socks, TIMBER MERINO, melange / yellow, L/XL</v>
      </c>
      <c r="H466" s="173">
        <f>Preorder_2024!J118</f>
        <v>0</v>
      </c>
      <c r="I466" s="117">
        <v>99</v>
      </c>
    </row>
    <row r="467" spans="1:9" x14ac:dyDescent="0.45">
      <c r="A467" s="112" t="s">
        <v>347</v>
      </c>
      <c r="B467" s="112" t="s">
        <v>356</v>
      </c>
      <c r="C467" s="112" t="s">
        <v>506</v>
      </c>
      <c r="D467" s="113" t="s">
        <v>15</v>
      </c>
      <c r="E467" s="115" t="s">
        <v>357</v>
      </c>
      <c r="F467" s="152">
        <v>5902188028652</v>
      </c>
      <c r="G467" s="118" t="str">
        <f t="shared" si="10"/>
        <v>Socks, TRAIL, black /grey, XS/S</v>
      </c>
      <c r="H467" s="173">
        <f>Preorder_2024!G119</f>
        <v>0</v>
      </c>
      <c r="I467" s="117">
        <v>69</v>
      </c>
    </row>
    <row r="468" spans="1:9" x14ac:dyDescent="0.45">
      <c r="A468" s="112" t="s">
        <v>347</v>
      </c>
      <c r="B468" s="112" t="s">
        <v>356</v>
      </c>
      <c r="C468" s="112" t="s">
        <v>506</v>
      </c>
      <c r="D468" s="113" t="s">
        <v>16</v>
      </c>
      <c r="E468" s="115" t="s">
        <v>358</v>
      </c>
      <c r="F468" s="152">
        <v>5902188028669</v>
      </c>
      <c r="G468" s="118" t="str">
        <f t="shared" si="10"/>
        <v>Socks, TRAIL, black /grey, S/M</v>
      </c>
      <c r="H468" s="173">
        <f>Preorder_2024!H119</f>
        <v>0</v>
      </c>
      <c r="I468" s="117">
        <v>69</v>
      </c>
    </row>
    <row r="469" spans="1:9" x14ac:dyDescent="0.45">
      <c r="A469" s="112" t="s">
        <v>347</v>
      </c>
      <c r="B469" s="112" t="s">
        <v>356</v>
      </c>
      <c r="C469" s="112" t="s">
        <v>506</v>
      </c>
      <c r="D469" s="113" t="s">
        <v>17</v>
      </c>
      <c r="E469" s="115" t="s">
        <v>359</v>
      </c>
      <c r="F469" s="152">
        <v>5902188028676</v>
      </c>
      <c r="G469" s="118" t="str">
        <f t="shared" si="10"/>
        <v>Socks, TRAIL, black /grey, M/L</v>
      </c>
      <c r="H469" s="173">
        <f>Preorder_2024!I119</f>
        <v>0</v>
      </c>
      <c r="I469" s="117">
        <v>69</v>
      </c>
    </row>
    <row r="470" spans="1:9" x14ac:dyDescent="0.45">
      <c r="A470" s="112" t="s">
        <v>347</v>
      </c>
      <c r="B470" s="112" t="s">
        <v>356</v>
      </c>
      <c r="C470" s="112" t="s">
        <v>506</v>
      </c>
      <c r="D470" s="113" t="s">
        <v>18</v>
      </c>
      <c r="E470" s="115" t="s">
        <v>360</v>
      </c>
      <c r="F470" s="152">
        <v>5902188028683</v>
      </c>
      <c r="G470" s="118" t="str">
        <f t="shared" si="10"/>
        <v>Socks, TRAIL, black /grey, L/XL</v>
      </c>
      <c r="H470" s="173">
        <f>Preorder_2024!J119</f>
        <v>0</v>
      </c>
      <c r="I470" s="117">
        <v>69</v>
      </c>
    </row>
    <row r="471" spans="1:9" x14ac:dyDescent="0.45">
      <c r="A471" s="112" t="s">
        <v>347</v>
      </c>
      <c r="B471" s="112" t="s">
        <v>356</v>
      </c>
      <c r="C471" s="112" t="s">
        <v>384</v>
      </c>
      <c r="D471" s="113" t="s">
        <v>15</v>
      </c>
      <c r="E471" s="115" t="s">
        <v>361</v>
      </c>
      <c r="F471" s="152">
        <v>5902188028577</v>
      </c>
      <c r="G471" s="118" t="str">
        <f t="shared" si="10"/>
        <v>Socks, TRAIL, black / green, XS/S</v>
      </c>
      <c r="H471" s="173">
        <f>Preorder_2024!G120</f>
        <v>0</v>
      </c>
      <c r="I471" s="117">
        <v>69</v>
      </c>
    </row>
    <row r="472" spans="1:9" x14ac:dyDescent="0.45">
      <c r="A472" s="112" t="s">
        <v>347</v>
      </c>
      <c r="B472" s="112" t="s">
        <v>356</v>
      </c>
      <c r="C472" s="112" t="s">
        <v>384</v>
      </c>
      <c r="D472" s="113" t="s">
        <v>16</v>
      </c>
      <c r="E472" s="115" t="s">
        <v>362</v>
      </c>
      <c r="F472" s="152">
        <v>5902188028584</v>
      </c>
      <c r="G472" s="118" t="str">
        <f t="shared" si="10"/>
        <v>Socks, TRAIL, black / green, S/M</v>
      </c>
      <c r="H472" s="173">
        <f>Preorder_2024!H120</f>
        <v>0</v>
      </c>
      <c r="I472" s="117">
        <v>69</v>
      </c>
    </row>
    <row r="473" spans="1:9" x14ac:dyDescent="0.45">
      <c r="A473" s="112" t="s">
        <v>347</v>
      </c>
      <c r="B473" s="112" t="s">
        <v>356</v>
      </c>
      <c r="C473" s="112" t="s">
        <v>384</v>
      </c>
      <c r="D473" s="113" t="s">
        <v>17</v>
      </c>
      <c r="E473" s="115" t="s">
        <v>363</v>
      </c>
      <c r="F473" s="152">
        <v>5902188028591</v>
      </c>
      <c r="G473" s="118" t="str">
        <f t="shared" si="10"/>
        <v>Socks, TRAIL, black / green, M/L</v>
      </c>
      <c r="H473" s="173">
        <f>Preorder_2024!I120</f>
        <v>0</v>
      </c>
      <c r="I473" s="117">
        <v>69</v>
      </c>
    </row>
    <row r="474" spans="1:9" x14ac:dyDescent="0.45">
      <c r="A474" s="112" t="s">
        <v>347</v>
      </c>
      <c r="B474" s="112" t="s">
        <v>356</v>
      </c>
      <c r="C474" s="112" t="s">
        <v>384</v>
      </c>
      <c r="D474" s="113" t="s">
        <v>18</v>
      </c>
      <c r="E474" s="115" t="s">
        <v>364</v>
      </c>
      <c r="F474" s="152">
        <v>5902188028607</v>
      </c>
      <c r="G474" s="118" t="str">
        <f t="shared" si="10"/>
        <v>Socks, TRAIL, black / green, L/XL</v>
      </c>
      <c r="H474" s="173">
        <f>Preorder_2024!J120</f>
        <v>0</v>
      </c>
      <c r="I474" s="117">
        <v>69</v>
      </c>
    </row>
    <row r="475" spans="1:9" x14ac:dyDescent="0.45">
      <c r="A475" s="146" t="s">
        <v>347</v>
      </c>
      <c r="B475" s="146" t="s">
        <v>356</v>
      </c>
      <c r="C475" s="146" t="s">
        <v>386</v>
      </c>
      <c r="D475" s="147" t="s">
        <v>15</v>
      </c>
      <c r="E475" s="165" t="s">
        <v>507</v>
      </c>
      <c r="F475" s="172"/>
      <c r="G475" s="153" t="str">
        <f t="shared" si="10"/>
        <v>Socks, TRAIL, black / yellow, XS/S</v>
      </c>
      <c r="H475" s="173">
        <f>Preorder_2024!G121</f>
        <v>0</v>
      </c>
      <c r="I475" s="117">
        <v>69</v>
      </c>
    </row>
    <row r="476" spans="1:9" x14ac:dyDescent="0.45">
      <c r="A476" s="146" t="s">
        <v>347</v>
      </c>
      <c r="B476" s="146" t="s">
        <v>356</v>
      </c>
      <c r="C476" s="146" t="s">
        <v>386</v>
      </c>
      <c r="D476" s="147" t="s">
        <v>16</v>
      </c>
      <c r="E476" s="165" t="s">
        <v>508</v>
      </c>
      <c r="F476" s="172"/>
      <c r="G476" s="153" t="str">
        <f t="shared" si="10"/>
        <v>Socks, TRAIL, black / yellow, S/M</v>
      </c>
      <c r="H476" s="173">
        <f>Preorder_2024!H121</f>
        <v>0</v>
      </c>
      <c r="I476" s="117">
        <v>69</v>
      </c>
    </row>
    <row r="477" spans="1:9" x14ac:dyDescent="0.45">
      <c r="A477" s="146" t="s">
        <v>347</v>
      </c>
      <c r="B477" s="146" t="s">
        <v>356</v>
      </c>
      <c r="C477" s="146" t="s">
        <v>386</v>
      </c>
      <c r="D477" s="147" t="s">
        <v>17</v>
      </c>
      <c r="E477" s="165" t="s">
        <v>509</v>
      </c>
      <c r="F477" s="172"/>
      <c r="G477" s="153" t="str">
        <f t="shared" si="10"/>
        <v>Socks, TRAIL, black / yellow, M/L</v>
      </c>
      <c r="H477" s="173">
        <f>Preorder_2024!I121</f>
        <v>0</v>
      </c>
      <c r="I477" s="117">
        <v>69</v>
      </c>
    </row>
    <row r="478" spans="1:9" x14ac:dyDescent="0.45">
      <c r="A478" s="146" t="s">
        <v>347</v>
      </c>
      <c r="B478" s="146" t="s">
        <v>356</v>
      </c>
      <c r="C478" s="146" t="s">
        <v>386</v>
      </c>
      <c r="D478" s="147" t="s">
        <v>18</v>
      </c>
      <c r="E478" s="165" t="s">
        <v>510</v>
      </c>
      <c r="F478" s="172"/>
      <c r="G478" s="153" t="str">
        <f t="shared" si="10"/>
        <v>Socks, TRAIL, black / yellow, L/XL</v>
      </c>
      <c r="H478" s="173">
        <f>Preorder_2024!J121</f>
        <v>0</v>
      </c>
      <c r="I478" s="117">
        <v>69</v>
      </c>
    </row>
    <row r="479" spans="1:9" x14ac:dyDescent="0.45">
      <c r="A479" s="162" t="s">
        <v>684</v>
      </c>
      <c r="B479" s="162"/>
      <c r="C479" s="163"/>
      <c r="D479" s="164"/>
      <c r="E479" s="159"/>
      <c r="F479" s="164"/>
      <c r="G479" s="159"/>
      <c r="H479" s="159"/>
      <c r="I479" s="159"/>
    </row>
    <row r="480" spans="1:9" x14ac:dyDescent="0.45">
      <c r="A480" s="146" t="s">
        <v>685</v>
      </c>
      <c r="B480" s="146" t="s">
        <v>553</v>
      </c>
      <c r="C480" s="146" t="s">
        <v>686</v>
      </c>
      <c r="D480" s="147"/>
      <c r="E480" s="172" t="s">
        <v>687</v>
      </c>
      <c r="F480" s="148"/>
      <c r="G480" s="153" t="str">
        <f t="shared" ref="G480:G491" si="11">_xlfn.CONCAT(A480,", ",B480,", ",C480)</f>
        <v>Water bottle, 650ml, clear</v>
      </c>
      <c r="H480" s="173">
        <f>Preorder_2024!H124</f>
        <v>0</v>
      </c>
      <c r="I480" s="117">
        <v>39</v>
      </c>
    </row>
    <row r="481" spans="1:9" x14ac:dyDescent="0.45">
      <c r="A481" s="146" t="s">
        <v>685</v>
      </c>
      <c r="B481" s="146" t="s">
        <v>553</v>
      </c>
      <c r="C481" s="146" t="s">
        <v>688</v>
      </c>
      <c r="D481" s="147"/>
      <c r="E481" s="172" t="s">
        <v>689</v>
      </c>
      <c r="F481" s="148"/>
      <c r="G481" s="153" t="str">
        <f t="shared" si="11"/>
        <v>Water bottle, 650ml, smoke</v>
      </c>
      <c r="H481" s="173">
        <f>Preorder_2024!H125</f>
        <v>0</v>
      </c>
      <c r="I481" s="117">
        <v>39</v>
      </c>
    </row>
    <row r="482" spans="1:9" x14ac:dyDescent="0.45">
      <c r="A482" s="146" t="s">
        <v>685</v>
      </c>
      <c r="B482" s="146" t="s">
        <v>556</v>
      </c>
      <c r="C482" s="146" t="s">
        <v>686</v>
      </c>
      <c r="D482" s="147"/>
      <c r="E482" s="172" t="s">
        <v>690</v>
      </c>
      <c r="F482" s="148"/>
      <c r="G482" s="153" t="str">
        <f t="shared" si="11"/>
        <v>Water bottle, 800ml, clear</v>
      </c>
      <c r="H482" s="173">
        <f>Preorder_2024!H126</f>
        <v>0</v>
      </c>
      <c r="I482" s="117">
        <v>49</v>
      </c>
    </row>
    <row r="483" spans="1:9" x14ac:dyDescent="0.45">
      <c r="A483" s="146" t="s">
        <v>685</v>
      </c>
      <c r="B483" s="146" t="s">
        <v>556</v>
      </c>
      <c r="C483" s="146" t="s">
        <v>688</v>
      </c>
      <c r="D483" s="147"/>
      <c r="E483" s="172" t="s">
        <v>691</v>
      </c>
      <c r="F483" s="148"/>
      <c r="G483" s="153" t="str">
        <f t="shared" si="11"/>
        <v>Water bottle, 800ml, smoke</v>
      </c>
      <c r="H483" s="173">
        <f>Preorder_2024!H127</f>
        <v>0</v>
      </c>
      <c r="I483" s="117">
        <v>49</v>
      </c>
    </row>
    <row r="484" spans="1:9" x14ac:dyDescent="0.45">
      <c r="A484" s="146" t="s">
        <v>692</v>
      </c>
      <c r="B484" s="146"/>
      <c r="C484" s="146" t="s">
        <v>416</v>
      </c>
      <c r="D484" s="147"/>
      <c r="E484" s="172" t="s">
        <v>693</v>
      </c>
      <c r="F484" s="148"/>
      <c r="G484" s="153" t="str">
        <f t="shared" si="11"/>
        <v>Frame strap, , black / grey</v>
      </c>
      <c r="H484" s="173">
        <f>Preorder_2024!H128</f>
        <v>0</v>
      </c>
      <c r="I484" s="117">
        <v>89</v>
      </c>
    </row>
    <row r="485" spans="1:9" x14ac:dyDescent="0.45">
      <c r="A485" s="146" t="s">
        <v>692</v>
      </c>
      <c r="B485" s="146"/>
      <c r="C485" s="146" t="s">
        <v>386</v>
      </c>
      <c r="D485" s="147"/>
      <c r="E485" s="172" t="s">
        <v>694</v>
      </c>
      <c r="F485" s="148"/>
      <c r="G485" s="153" t="str">
        <f>_xlfn.CONCAT(A485,", ",B485,", ",C485)</f>
        <v>Frame strap, , black / yellow</v>
      </c>
      <c r="H485" s="173">
        <f>Preorder_2024!H129</f>
        <v>0</v>
      </c>
      <c r="I485" s="117">
        <v>89</v>
      </c>
    </row>
    <row r="486" spans="1:9" x14ac:dyDescent="0.45">
      <c r="A486" s="146" t="s">
        <v>692</v>
      </c>
      <c r="B486" s="146"/>
      <c r="C486" s="146" t="s">
        <v>382</v>
      </c>
      <c r="D486" s="147"/>
      <c r="E486" s="172" t="s">
        <v>695</v>
      </c>
      <c r="F486" s="148"/>
      <c r="G486" s="153" t="str">
        <f t="shared" si="11"/>
        <v>Frame strap, , black / red</v>
      </c>
      <c r="H486" s="173">
        <f>Preorder_2024!H130</f>
        <v>0</v>
      </c>
      <c r="I486" s="117">
        <v>89</v>
      </c>
    </row>
    <row r="487" spans="1:9" x14ac:dyDescent="0.45">
      <c r="A487" s="146" t="s">
        <v>692</v>
      </c>
      <c r="B487" s="146"/>
      <c r="C487" s="146" t="s">
        <v>384</v>
      </c>
      <c r="D487" s="147"/>
      <c r="E487" s="172" t="s">
        <v>696</v>
      </c>
      <c r="F487" s="148"/>
      <c r="G487" s="153" t="str">
        <f>_xlfn.CONCAT(A487,", ",B487,", ",C487)</f>
        <v>Frame strap, , black / green</v>
      </c>
      <c r="H487" s="173">
        <f>Preorder_2024!H131</f>
        <v>0</v>
      </c>
      <c r="I487" s="117">
        <v>89</v>
      </c>
    </row>
    <row r="488" spans="1:9" x14ac:dyDescent="0.45">
      <c r="A488" s="146" t="s">
        <v>697</v>
      </c>
      <c r="B488" s="146" t="s">
        <v>698</v>
      </c>
      <c r="C488" s="146" t="s">
        <v>383</v>
      </c>
      <c r="D488" s="147"/>
      <c r="E488" s="172" t="s">
        <v>699</v>
      </c>
      <c r="F488" s="148"/>
      <c r="G488" s="153" t="str">
        <f t="shared" si="11"/>
        <v>Hip pack, slim 1l, black</v>
      </c>
      <c r="H488" s="173">
        <f>Preorder_2024!H132</f>
        <v>0</v>
      </c>
      <c r="I488" s="117">
        <v>219</v>
      </c>
    </row>
    <row r="489" spans="1:9" x14ac:dyDescent="0.45">
      <c r="A489" s="146" t="s">
        <v>697</v>
      </c>
      <c r="B489" s="146" t="s">
        <v>698</v>
      </c>
      <c r="C489" s="146" t="s">
        <v>386</v>
      </c>
      <c r="D489" s="147"/>
      <c r="E489" s="172" t="s">
        <v>700</v>
      </c>
      <c r="F489" s="148"/>
      <c r="G489" s="153" t="str">
        <f t="shared" si="11"/>
        <v>Hip pack, slim 1l, black / yellow</v>
      </c>
      <c r="H489" s="173">
        <f>Preorder_2024!H133</f>
        <v>0</v>
      </c>
      <c r="I489" s="117">
        <v>219</v>
      </c>
    </row>
    <row r="490" spans="1:9" x14ac:dyDescent="0.45">
      <c r="A490" s="146" t="s">
        <v>697</v>
      </c>
      <c r="B490" s="146" t="s">
        <v>698</v>
      </c>
      <c r="C490" s="146" t="s">
        <v>382</v>
      </c>
      <c r="D490" s="147"/>
      <c r="E490" s="172" t="s">
        <v>701</v>
      </c>
      <c r="F490" s="148"/>
      <c r="G490" s="153" t="str">
        <f t="shared" si="11"/>
        <v>Hip pack, slim 1l, black / red</v>
      </c>
      <c r="H490" s="173">
        <f>Preorder_2024!H134</f>
        <v>0</v>
      </c>
      <c r="I490" s="117">
        <v>219</v>
      </c>
    </row>
    <row r="491" spans="1:9" x14ac:dyDescent="0.45">
      <c r="A491" s="146" t="s">
        <v>697</v>
      </c>
      <c r="B491" s="146" t="s">
        <v>698</v>
      </c>
      <c r="C491" s="146" t="s">
        <v>384</v>
      </c>
      <c r="D491" s="147"/>
      <c r="E491" s="172" t="s">
        <v>702</v>
      </c>
      <c r="F491" s="148"/>
      <c r="G491" s="153" t="str">
        <f t="shared" si="11"/>
        <v>Hip pack, slim 1l, black / green</v>
      </c>
      <c r="H491" s="173">
        <f>Preorder_2024!H135</f>
        <v>0</v>
      </c>
      <c r="I491" s="117">
        <v>219</v>
      </c>
    </row>
  </sheetData>
  <phoneticPr fontId="30" type="noConversion"/>
  <conditionalFormatting sqref="E2:E8 E15:E68">
    <cfRule type="duplicateValues" dxfId="8" priority="11"/>
  </conditionalFormatting>
  <conditionalFormatting sqref="E9:E14">
    <cfRule type="duplicateValues" dxfId="7" priority="3"/>
  </conditionalFormatting>
  <conditionalFormatting sqref="E69:E110 E117:E267">
    <cfRule type="duplicateValues" dxfId="6" priority="9"/>
  </conditionalFormatting>
  <conditionalFormatting sqref="E111:E116">
    <cfRule type="duplicateValues" dxfId="5" priority="1"/>
  </conditionalFormatting>
  <conditionalFormatting sqref="F2:F8 F15:F68">
    <cfRule type="duplicateValues" dxfId="4" priority="12"/>
  </conditionalFormatting>
  <conditionalFormatting sqref="F9:F14">
    <cfRule type="duplicateValues" dxfId="3" priority="4"/>
  </conditionalFormatting>
  <conditionalFormatting sqref="F202:F267 F69:F110 F117:F195">
    <cfRule type="duplicateValues" dxfId="2" priority="10"/>
  </conditionalFormatting>
  <conditionalFormatting sqref="F324:F328 F268:F322">
    <cfRule type="duplicateValues" dxfId="1" priority="8"/>
  </conditionalFormatting>
  <conditionalFormatting sqref="F329:F441">
    <cfRule type="duplicateValues" dxfId="0" priority="7"/>
  </conditionalFormatting>
  <pageMargins left="0.7" right="0.7" top="0.75" bottom="0.75" header="0.3" footer="0.3"/>
  <pageSetup paperSize="9" orientation="portrait" r:id="rId1"/>
  <ignoredErrors>
    <ignoredError sqref="H9:H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Preorder_2024</vt:lpstr>
      <vt:lpstr>2024_EAN_info</vt:lpstr>
      <vt:lpstr>Preorder_2024!Obszar_wydruku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Piotr '</cp:lastModifiedBy>
  <cp:lastPrinted>2016-01-15T22:33:11Z</cp:lastPrinted>
  <dcterms:created xsi:type="dcterms:W3CDTF">2014-11-24T21:06:10Z</dcterms:created>
  <dcterms:modified xsi:type="dcterms:W3CDTF">2023-08-24T12:28:57Z</dcterms:modified>
</cp:coreProperties>
</file>